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w to use" sheetId="1" state="visible" r:id="rId1"/>
    <sheet xmlns:r="http://schemas.openxmlformats.org/officeDocument/2006/relationships" name="Worked Example - UCSF" sheetId="2" state="visible" r:id="rId2"/>
    <sheet xmlns:r="http://schemas.openxmlformats.org/officeDocument/2006/relationships" name="All Hospitals (3,060)" sheetId="3" state="visible" r:id="rId3"/>
    <sheet xmlns:r="http://schemas.openxmlformats.org/officeDocument/2006/relationships" name="Aggregations to Verify" sheetId="4" state="visible" r:id="rId4"/>
  </sheets>
  <definedNames>
    <definedName name="_xlnm._FilterDatabase" localSheetId="2" hidden="1">'All Hospitals (3,060)'!$A$1:$R$3061</definedName>
  </definedNames>
  <calcPr calcId="124519" fullCalcOnLoad="1"/>
</workbook>
</file>

<file path=xl/styles.xml><?xml version="1.0" encoding="utf-8"?>
<styleSheet xmlns="http://schemas.openxmlformats.org/spreadsheetml/2006/main">
  <numFmts count="10">
    <numFmt numFmtId="164" formatCode="&quot;$&quot;#,##0.00"/>
    <numFmt numFmtId="165" formatCode="0.0000"/>
    <numFmt numFmtId="166" formatCode="&quot;+$&quot;#,##0.00;&quot;-$&quot;#,##0.00"/>
    <numFmt numFmtId="167" formatCode="+0.00%"/>
    <numFmt numFmtId="168" formatCode="&quot;+$&quot;#,##0;&quot;-$&quot;#,##0"/>
    <numFmt numFmtId="169" formatCode="+0.00%;-0.00%"/>
    <numFmt numFmtId="170" formatCode="&quot;$&quot;#,##0"/>
    <numFmt numFmtId="171" formatCode="&quot;$&quot;#,##0,,&quot;.0M&quot;"/>
    <numFmt numFmtId="172" formatCode="&quot;$&quot;#,##0,,&quot;.00B&quot;"/>
    <numFmt numFmtId="173" formatCode="&quot;+$&quot;#,##0"/>
  </numFmts>
  <fonts count="11">
    <font>
      <name val="Calibri"/>
      <family val="2"/>
      <color theme="1"/>
      <sz val="11"/>
      <scheme val="minor"/>
    </font>
    <font>
      <name val="Calibri"/>
      <b val="1"/>
      <color rgb="0007111d"/>
      <sz val="16"/>
    </font>
    <font>
      <name val="Calibri"/>
      <color rgb="00555555"/>
      <sz val="10"/>
    </font>
    <font>
      <name val="Calibri"/>
      <b val="1"/>
      <color rgb="00C99840"/>
      <sz val="12"/>
    </font>
    <font>
      <name val="Calibri"/>
      <b val="1"/>
      <sz val="11"/>
    </font>
    <font>
      <name val="Consolas"/>
      <color rgb="000066CC"/>
      <sz val="10"/>
    </font>
    <font>
      <name val="Consolas"/>
      <b val="1"/>
      <color rgb="00C99840"/>
      <sz val="12"/>
    </font>
    <font>
      <name val="Calibri"/>
      <b val="1"/>
      <color rgb="00FFFFFF"/>
      <sz val="11"/>
    </font>
    <font>
      <name val="Calibri"/>
      <b val="1"/>
      <sz val="12"/>
    </font>
    <font>
      <name val="Calibri"/>
      <i val="1"/>
      <sz val="10"/>
    </font>
    <font>
      <name val="Calibri"/>
      <sz val="10"/>
    </font>
  </fonts>
  <fills count="5">
    <fill>
      <patternFill/>
    </fill>
    <fill>
      <patternFill patternType="gray125"/>
    </fill>
    <fill>
      <patternFill patternType="solid">
        <fgColor rgb="00FFF4D6"/>
      </patternFill>
    </fill>
    <fill>
      <patternFill patternType="solid">
        <fgColor rgb="00FFE3A8"/>
      </patternFill>
    </fill>
    <fill>
      <patternFill patternType="solid">
        <fgColor rgb="0007111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2" fillId="0" borderId="0" applyAlignment="1" pivotButton="0" quotePrefix="0" xfId="0">
      <alignment vertical="top" wrapText="1"/>
    </xf>
    <xf numFmtId="164" fontId="4" fillId="0" borderId="0" pivotButton="0" quotePrefix="0" xfId="0"/>
    <xf numFmtId="2" fontId="4" fillId="0" borderId="0" pivotButton="0" quotePrefix="0" xfId="0"/>
    <xf numFmtId="0" fontId="4" fillId="0" borderId="0" pivotButton="0" quotePrefix="0" xfId="0"/>
    <xf numFmtId="165" fontId="4" fillId="0" borderId="0" pivotButton="0" quotePrefix="0" xfId="0"/>
    <xf numFmtId="3" fontId="4" fillId="0" borderId="0" pivotButton="0" quotePrefix="0" xfId="0"/>
    <xf numFmtId="164" fontId="5" fillId="0" borderId="0" pivotButton="0" quotePrefix="0" xfId="0"/>
    <xf numFmtId="164" fontId="3" fillId="3" borderId="0" pivotButton="0" quotePrefix="0" xfId="0"/>
    <xf numFmtId="166" fontId="6" fillId="3" borderId="0" pivotButton="0" quotePrefix="0" xfId="0"/>
    <xf numFmtId="167" fontId="6" fillId="3" borderId="0" pivotButton="0" quotePrefix="0" xfId="0"/>
    <xf numFmtId="0" fontId="3" fillId="0" borderId="0" pivotButton="0" quotePrefix="0" xfId="0"/>
    <xf numFmtId="0" fontId="7" fillId="4" borderId="0" applyAlignment="1" pivotButton="0" quotePrefix="0" xfId="0">
      <alignment horizontal="center" vertical="center"/>
    </xf>
    <xf numFmtId="165" fontId="0" fillId="0" borderId="0" pivotButton="0" quotePrefix="0" xfId="0"/>
    <xf numFmtId="3" fontId="0" fillId="0" borderId="0" pivotButton="0" quotePrefix="0" xfId="0"/>
    <xf numFmtId="164" fontId="0" fillId="0" borderId="0" pivotButton="0" quotePrefix="0" xfId="0"/>
    <xf numFmtId="168" fontId="0" fillId="0" borderId="0" pivotButton="0" quotePrefix="0" xfId="0"/>
    <xf numFmtId="169" fontId="0" fillId="0" borderId="0" pivotButton="0" quotePrefix="0" xfId="0"/>
    <xf numFmtId="3" fontId="5" fillId="0" borderId="0" pivotButton="0" quotePrefix="0" xfId="0"/>
    <xf numFmtId="170" fontId="5" fillId="0" borderId="0" pivotButton="0" quotePrefix="0" xfId="0"/>
    <xf numFmtId="167" fontId="5" fillId="0" borderId="0" pivotButton="0" quotePrefix="0" xfId="0"/>
    <xf numFmtId="0" fontId="7" fillId="4" borderId="0" pivotButton="0" quotePrefix="0" xfId="0"/>
    <xf numFmtId="171" fontId="5" fillId="0" borderId="0" pivotButton="0" quotePrefix="0" xfId="0"/>
    <xf numFmtId="172" fontId="5" fillId="0" borderId="0" pivotButton="0" quotePrefix="0" xfId="0"/>
    <xf numFmtId="173" fontId="0" fillId="0" borderId="0" pivotButton="0" quotePrefix="0" xfId="0"/>
    <xf numFmtId="167" fontId="0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170" fontId="10" fillId="0" borderId="0" pivotButton="0" quotePrefix="0" xfId="0"/>
    <xf numFmtId="17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7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20" customWidth="1" min="3" max="3"/>
    <col width="20" customWidth="1" min="4" max="4"/>
    <col width="20" customWidth="1" min="5" max="5"/>
  </cols>
  <sheetData>
    <row r="1">
      <c r="A1" s="1" t="inlineStr">
        <is>
          <t>IPPS FY2026 → FY2027 Carousel — Verification Workbook</t>
        </is>
      </c>
    </row>
    <row r="3">
      <c r="A3" s="2" t="inlineStr">
        <is>
          <t>Purpose: every number on the LinkedIn carousel can be independently verified from this file.</t>
        </is>
      </c>
    </row>
    <row r="5">
      <c r="A5" s="3" t="inlineStr">
        <is>
          <t>Sheet 'Worked Example - UCSF'</t>
        </is>
      </c>
    </row>
    <row r="6" ht="80" customHeight="1">
      <c r="A6" s="4" t="inlineStr">
        <is>
          <t>Shows the full math for UCSF Medical Center step-by-step, from raw CMS Impact File inputs to the +$20.49M / +7.06% delta on the carousel. Cells contain LIVE FORMULAS — change any input and watch the result update. Use this to understand the calculation, then apply it to any hospital.</t>
        </is>
      </c>
    </row>
    <row r="8">
      <c r="A8" s="3" t="inlineStr">
        <is>
          <t>Sheet 'All Hospitals (3,060)'</t>
        </is>
      </c>
    </row>
    <row r="9" ht="40" customHeight="1">
      <c r="A9" s="4" t="inlineStr">
        <is>
          <t>Every IPPS hospital indexed with: raw inputs (Wage Index, TACMI, case count), computed FY26 + FY27 payments, dollar delta, and percent delta. Filter and sort to verify ANY claim on the carousel.</t>
        </is>
      </c>
    </row>
    <row r="11">
      <c r="A11" s="3" t="inlineStr">
        <is>
          <t>Sheet 'Aggregations to Verify'</t>
        </is>
      </c>
    </row>
    <row r="12" ht="80" customHeight="1">
      <c r="A12" s="4" t="inlineStr">
        <is>
          <t>Pre-built formulas that re-compute every aggregate number on the carousel from the All Hospitals sheet. Open this sheet, hit F9 to recalculate, and compare each computed value against what the carousel claims.</t>
        </is>
      </c>
    </row>
    <row r="14">
      <c r="A14" s="3" t="inlineStr">
        <is>
          <t>How to verify the Top 10 Dollar Gainers leaderboard</t>
        </is>
      </c>
    </row>
    <row r="15" ht="40" customHeight="1">
      <c r="A15" s="4" t="inlineStr">
        <is>
          <t>1) Open All Hospitals sheet. 2) Click the filter arrow on 'Delta $' (column O). 3) Sort largest to smallest. 4) Top 10 rows should match the carousel's top 10 dollar leaderboard.</t>
        </is>
      </c>
    </row>
    <row r="17">
      <c r="A17" s="3" t="inlineStr">
        <is>
          <t>How to verify the Top 10 Percent Gainers leaderboard</t>
        </is>
      </c>
    </row>
    <row r="18" ht="80" customHeight="1">
      <c r="A18" s="4" t="inlineStr">
        <is>
          <t>1) Open All Hospitals sheet. 2) Filter Delta $ ≥ $1,000,000 (this is the same $1M floor noted in the carousel methodology). 3) Sort Delta % descending. 4) Top 10 rows should match the percent leaderboard.</t>
        </is>
      </c>
    </row>
    <row r="20">
      <c r="A20" s="3" t="inlineStr">
        <is>
          <t>Calculation formula (same as the production tool at app.healthcareinformaticshub.com/#hospital)</t>
        </is>
      </c>
    </row>
    <row r="21" ht="80" customHeight="1">
      <c r="A21" s="4" t="inlineStr">
        <is>
          <t>If wage_index &gt; 1.0:  labor_share = 0.66, non_labor_share = 0.34
If wage_index ≤ 1.0:  labor_share = 0.62, non_labor_share = 0.38
wage_adjusted_base = (labor_share × base_rate × wage_index) + (non_labor_share × base_rate × COLA)
payment = wage_adjusted_base × TACMI × case_count
delta = FY27_payment − FY26_payment</t>
        </is>
      </c>
    </row>
    <row r="23">
      <c r="A23" s="3" t="inlineStr">
        <is>
          <t>Source data</t>
        </is>
      </c>
    </row>
    <row r="24" ht="80" customHeight="1">
      <c r="A24" s="4" t="inlineStr">
        <is>
          <t>CMS-1833-F: FY2026 IPPS Final Rule Impact File (wage index FY26).
CMS-1849-P: FY2027 IPPS Proposed Rule Impact File (wage index FY27, TACMI v43/v44, case counts).
Base rates from CMS Table 1A. The FY27 Impact File's case counts are built on CMS's December 2025 MedPAR snapshot.</t>
        </is>
      </c>
    </row>
    <row r="26">
      <c r="A26" s="3" t="inlineStr">
        <is>
          <t>Important caveat</t>
        </is>
      </c>
    </row>
    <row r="27" ht="100" customHeight="1">
      <c r="A27" s="4" t="inlineStr">
        <is>
          <t>Case count is held constant on the FY27 file across both years to isolate rule-change impact from snapshot volume drift. ~31% of indexed hospitals have case-count drift &gt; 10% between the FY26 and FY27 Impact Files — meaning the FY26 column on the receipt is not what CMS originally published, for those hospitals. Treat the dollar delta as an estimate of rule-change impact at current volume, not a literal FY2026 restated baseline.</t>
        </is>
      </c>
    </row>
  </sheetData>
  <mergeCells count="17">
    <mergeCell ref="A21:E21"/>
    <mergeCell ref="A12:E12"/>
    <mergeCell ref="A26:E26"/>
    <mergeCell ref="A20:E20"/>
    <mergeCell ref="A24:E24"/>
    <mergeCell ref="A15:E15"/>
    <mergeCell ref="A14:E14"/>
    <mergeCell ref="A11:E11"/>
    <mergeCell ref="A1:E1"/>
    <mergeCell ref="A5:E5"/>
    <mergeCell ref="A23:E23"/>
    <mergeCell ref="A8:E8"/>
    <mergeCell ref="A6:E6"/>
    <mergeCell ref="A17:E17"/>
    <mergeCell ref="A18:E18"/>
    <mergeCell ref="A9:E9"/>
    <mergeCell ref="A27:E2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3"/>
  <sheetViews>
    <sheetView workbookViewId="0">
      <selection activeCell="A1" sqref="A1"/>
    </sheetView>
  </sheetViews>
  <sheetFormatPr baseColWidth="8" defaultRowHeight="15"/>
  <cols>
    <col width="30" customWidth="1" min="1" max="1"/>
    <col width="22" customWidth="1" min="2" max="2"/>
    <col width="60" customWidth="1" min="3" max="3"/>
  </cols>
  <sheetData>
    <row r="1">
      <c r="A1" s="1" t="inlineStr">
        <is>
          <t>Worked Example: UCSF Medical Center (CCN 050454)</t>
        </is>
      </c>
    </row>
    <row r="2">
      <c r="A2" s="2" t="inlineStr">
        <is>
          <t>Step-by-step math from raw CMS Impact File inputs to the +$20.49 M FY26 → FY27 delta on the carousel.</t>
        </is>
      </c>
    </row>
    <row r="4">
      <c r="A4" s="3" t="inlineStr">
        <is>
          <t>1. Constants from CMS Table 1A</t>
        </is>
      </c>
    </row>
    <row r="5">
      <c r="A5" s="2" t="inlineStr">
        <is>
          <t>BASE_RATE_FY2026</t>
        </is>
      </c>
      <c r="B5" s="5" t="n">
        <v>6752.61</v>
      </c>
      <c r="C5" s="2" t="inlineStr">
        <is>
          <t>$ — CMS-1833-F Table 1A operating standardized amount</t>
        </is>
      </c>
    </row>
    <row r="6">
      <c r="A6" s="2" t="inlineStr">
        <is>
          <t>BASE_RATE_FY2027</t>
        </is>
      </c>
      <c r="B6" s="5" t="n">
        <v>6967.87</v>
      </c>
      <c r="C6" s="2" t="inlineStr">
        <is>
          <t>$ — CMS-1849-P Table 1A operating standardized amount</t>
        </is>
      </c>
    </row>
    <row r="7">
      <c r="A7" s="2" t="inlineStr">
        <is>
          <t>LABOR_SHARE_HIGH_WI</t>
        </is>
      </c>
      <c r="B7" s="6" t="n">
        <v>0.66</v>
      </c>
      <c r="C7" s="2" t="inlineStr">
        <is>
          <t>Used when wage index &gt; 1.0</t>
        </is>
      </c>
    </row>
    <row r="8">
      <c r="A8" s="2" t="inlineStr">
        <is>
          <t>NONLABOR_SHARE_HIGH_WI</t>
        </is>
      </c>
      <c r="B8" s="6" t="n">
        <v>0.34</v>
      </c>
      <c r="C8" s="2" t="inlineStr">
        <is>
          <t>Used when wage index &gt; 1.0</t>
        </is>
      </c>
    </row>
    <row r="9">
      <c r="A9" s="2" t="inlineStr">
        <is>
          <t>LABOR_SHARE_LOW_WI</t>
        </is>
      </c>
      <c r="B9" s="6" t="n">
        <v>0.62</v>
      </c>
      <c r="C9" s="2" t="inlineStr">
        <is>
          <t>Used when wage index ≤ 1.0</t>
        </is>
      </c>
    </row>
    <row r="10">
      <c r="A10" s="2" t="inlineStr">
        <is>
          <t>NONLABOR_SHARE_LOW_WI</t>
        </is>
      </c>
      <c r="B10" s="6" t="n">
        <v>0.38</v>
      </c>
      <c r="C10" s="2" t="inlineStr">
        <is>
          <t>Used when wage index ≤ 1.0</t>
        </is>
      </c>
    </row>
    <row r="12">
      <c r="A12" s="3" t="inlineStr">
        <is>
          <t>2. UCSF Medical Center inputs (from CMS Impact Files)</t>
        </is>
      </c>
    </row>
    <row r="13">
      <c r="A13" s="2" t="inlineStr">
        <is>
          <t>CCN</t>
        </is>
      </c>
      <c r="B13" s="7" t="inlineStr">
        <is>
          <t>050454</t>
        </is>
      </c>
      <c r="C13" s="2" t="inlineStr">
        <is>
          <t>Medicare provider number</t>
        </is>
      </c>
    </row>
    <row r="14">
      <c r="A14" s="2" t="inlineStr">
        <is>
          <t>Wage Index FY2026</t>
        </is>
      </c>
      <c r="B14" s="8" t="n">
        <v>1.7197</v>
      </c>
      <c r="C14" s="2" t="inlineStr">
        <is>
          <t>From CMS-1833-F Impact File</t>
        </is>
      </c>
    </row>
    <row r="15">
      <c r="A15" s="2" t="inlineStr">
        <is>
          <t>Wage Index FY2027</t>
        </is>
      </c>
      <c r="B15" s="8" t="n">
        <v>1.7433</v>
      </c>
      <c r="C15" s="2" t="inlineStr">
        <is>
          <t>From CMS-1849-P Impact File</t>
        </is>
      </c>
    </row>
    <row r="16">
      <c r="A16" s="2" t="inlineStr">
        <is>
          <t>TACMI v43 (FY26 grouper)</t>
        </is>
      </c>
      <c r="B16" s="8" t="n">
        <v>3.0293</v>
      </c>
      <c r="C16" s="2" t="inlineStr">
        <is>
          <t>Transfer-Adjusted Case Mix Index, V43</t>
        </is>
      </c>
    </row>
    <row r="17">
      <c r="A17" s="2" t="inlineStr">
        <is>
          <t>TACMI v44 (FY27 grouper)</t>
        </is>
      </c>
      <c r="B17" s="8" t="n">
        <v>3.11</v>
      </c>
      <c r="C17" s="2" t="inlineStr">
        <is>
          <t>Transfer-Adjusted Case Mix Index, V44</t>
        </is>
      </c>
    </row>
    <row r="18">
      <c r="A18" s="2" t="inlineStr">
        <is>
          <t>Case count (bills)</t>
        </is>
      </c>
      <c r="B18" s="9" t="n">
        <v>9626</v>
      </c>
      <c r="C18" s="2" t="inlineStr">
        <is>
          <t>From FY27 Impact File (Dec 2025 MedPAR snapshot)</t>
        </is>
      </c>
    </row>
    <row r="19">
      <c r="A19" s="2" t="inlineStr">
        <is>
          <t>COLA factor</t>
        </is>
      </c>
      <c r="B19" s="8" t="n">
        <v>1</v>
      </c>
      <c r="C19" s="2" t="inlineStr">
        <is>
          <t>Cost of living adjustment (1.0 for continental US)</t>
        </is>
      </c>
    </row>
    <row r="21">
      <c r="A21" s="3" t="inlineStr">
        <is>
          <t>3. FY2026 estimated payment (live formulas — change any input above and watch this update)</t>
        </is>
      </c>
    </row>
    <row r="22">
      <c r="A22" s="2" t="inlineStr">
        <is>
          <t>Labor portion</t>
        </is>
      </c>
      <c r="B22" s="10">
        <f>B7*B5*B14</f>
        <v/>
      </c>
      <c r="C22" s="2" t="inlineStr">
        <is>
          <t>labor_share × base_rate_FY26 × WI26</t>
        </is>
      </c>
    </row>
    <row r="23">
      <c r="A23" s="2" t="inlineStr">
        <is>
          <t>Non-labor portion</t>
        </is>
      </c>
      <c r="B23" s="10">
        <f>B8*B5*B19</f>
        <v/>
      </c>
      <c r="C23" s="2" t="inlineStr">
        <is>
          <t>non_labor_share × base_rate_FY26 × COLA</t>
        </is>
      </c>
    </row>
    <row r="24">
      <c r="A24" s="2" t="inlineStr">
        <is>
          <t>Wage-adjusted base</t>
        </is>
      </c>
      <c r="B24" s="10">
        <f>B22+B23</f>
        <v/>
      </c>
      <c r="C24" s="2" t="inlineStr">
        <is>
          <t>labor + non-labor</t>
        </is>
      </c>
    </row>
    <row r="25">
      <c r="A25" s="7" t="inlineStr">
        <is>
          <t>FY2026 Payment</t>
        </is>
      </c>
      <c r="B25" s="11">
        <f>B24*B16*B18</f>
        <v/>
      </c>
      <c r="C25" s="2" t="inlineStr">
        <is>
          <t>wage_adjusted_base × TACMI_v43 × bills</t>
        </is>
      </c>
    </row>
    <row r="27">
      <c r="A27" s="3" t="inlineStr">
        <is>
          <t>4. FY2027 estimated payment</t>
        </is>
      </c>
    </row>
    <row r="28">
      <c r="A28" s="2" t="inlineStr">
        <is>
          <t>Labor portion</t>
        </is>
      </c>
      <c r="B28" s="10">
        <f>B7*B6*B15</f>
        <v/>
      </c>
      <c r="C28" s="2" t="inlineStr">
        <is>
          <t>labor_share × base_rate_FY27 × WI27</t>
        </is>
      </c>
    </row>
    <row r="29">
      <c r="A29" s="2" t="inlineStr">
        <is>
          <t>Non-labor portion</t>
        </is>
      </c>
      <c r="B29" s="10">
        <f>B8*B6*B19</f>
        <v/>
      </c>
      <c r="C29" s="2" t="inlineStr">
        <is>
          <t>non_labor_share × base_rate_FY27 × COLA</t>
        </is>
      </c>
    </row>
    <row r="30">
      <c r="A30" s="2" t="inlineStr">
        <is>
          <t>Wage-adjusted base</t>
        </is>
      </c>
      <c r="B30" s="10">
        <f>B28+B29</f>
        <v/>
      </c>
      <c r="C30" s="2" t="inlineStr">
        <is>
          <t>labor + non-labor</t>
        </is>
      </c>
    </row>
    <row r="31">
      <c r="A31" s="7" t="inlineStr">
        <is>
          <t>FY2027 Payment</t>
        </is>
      </c>
      <c r="B31" s="11">
        <f>B30*B17*B18</f>
        <v/>
      </c>
      <c r="C31" s="2" t="inlineStr">
        <is>
          <t>wage_adjusted_base × TACMI_v44 × bills</t>
        </is>
      </c>
    </row>
    <row r="33">
      <c r="A33" s="3" t="inlineStr">
        <is>
          <t>5. Result (matches carousel)</t>
        </is>
      </c>
    </row>
    <row r="34">
      <c r="A34" s="2" t="inlineStr">
        <is>
          <t>Delta ($)</t>
        </is>
      </c>
      <c r="B34" s="12">
        <f>B31-B25</f>
        <v/>
      </c>
      <c r="C34" s="2" t="inlineStr">
        <is>
          <t>FY27 payment − FY26 payment</t>
        </is>
      </c>
    </row>
    <row r="35">
      <c r="A35" s="2" t="inlineStr">
        <is>
          <t>Delta (%)</t>
        </is>
      </c>
      <c r="B35" s="13">
        <f>(B31-B25)/B25</f>
        <v/>
      </c>
      <c r="C35" s="2" t="inlineStr">
        <is>
          <t>Carousel reports +$20.49 M / +7.06% for UCSF</t>
        </is>
      </c>
    </row>
    <row r="37">
      <c r="A37" s="29" t="inlineStr">
        <is>
          <t>6. Why your delta — sequential decomposition (matches live tool)</t>
        </is>
      </c>
    </row>
    <row r="38">
      <c r="A38" s="30" t="inlineStr">
        <is>
          <t>Apply each FY27 change one at a time. The three pieces sum to the total delta. This mirrors the "Why your delta" panel on app.healthcareinformaticshub.com/#hospital.</t>
        </is>
      </c>
    </row>
    <row r="39">
      <c r="A39" s="31" t="inlineStr">
        <is>
          <t>Step 1 payment: only base rate moves to FY27</t>
        </is>
      </c>
      <c r="B39" s="32">
        <f>((B7*B6*B14)+(B8*B6*B19))*B16*B18</f>
        <v/>
      </c>
      <c r="C39" s="31" t="inlineStr">
        <is>
          <t>FY27 base × FY26 WI × FY26 TACMI × bills</t>
        </is>
      </c>
    </row>
    <row r="40">
      <c r="A40" s="31" t="inlineStr">
        <is>
          <t>Piece A — base rate contribution</t>
        </is>
      </c>
      <c r="B40" s="32">
        <f>B39-B25</f>
        <v/>
      </c>
      <c r="C40" s="31" t="inlineStr">
        <is>
          <t>Step 1 − FY26 payment</t>
        </is>
      </c>
    </row>
    <row r="41">
      <c r="A41" s="31" t="inlineStr">
        <is>
          <t>Step 2 payment: base + WI moved to FY27</t>
        </is>
      </c>
      <c r="B41" s="32">
        <f>((B7*B6*B15)+(B8*B6*B19))*B16*B18</f>
        <v/>
      </c>
      <c r="C41" s="31" t="inlineStr">
        <is>
          <t>FY27 base × FY27 WI × FY26 TACMI × bills</t>
        </is>
      </c>
    </row>
    <row r="42">
      <c r="A42" s="31" t="inlineStr">
        <is>
          <t>Piece B — wage index contribution</t>
        </is>
      </c>
      <c r="B42" s="32">
        <f>B41-B39</f>
        <v/>
      </c>
      <c r="C42" s="31" t="inlineStr">
        <is>
          <t>Step 2 − Step 1</t>
        </is>
      </c>
    </row>
    <row r="43">
      <c r="A43" s="31" t="inlineStr">
        <is>
          <t>Step 3 payment: base + WI + TACMI (= FY27 payment)</t>
        </is>
      </c>
      <c r="B43" s="32">
        <f>B31</f>
        <v/>
      </c>
      <c r="C43" s="31" t="inlineStr">
        <is>
          <t>Same as section 4 result</t>
        </is>
      </c>
    </row>
    <row r="44">
      <c r="A44" s="31" t="inlineStr">
        <is>
          <t>Piece C — TACMI contribution</t>
        </is>
      </c>
      <c r="B44" s="32">
        <f>B43-B41</f>
        <v/>
      </c>
      <c r="C44" s="31" t="inlineStr">
        <is>
          <t>Step 3 − Step 2</t>
        </is>
      </c>
    </row>
    <row r="45">
      <c r="A45" s="7" t="inlineStr">
        <is>
          <t>Sum of pieces (A + B + C)</t>
        </is>
      </c>
      <c r="B45" s="33">
        <f>B40+B42+B44</f>
        <v/>
      </c>
      <c r="C45" s="31" t="inlineStr">
        <is>
          <t>Must equal total delta from §5</t>
        </is>
      </c>
    </row>
    <row r="46">
      <c r="A46" s="7" t="inlineStr">
        <is>
          <t>Match check vs §5 delta</t>
        </is>
      </c>
      <c r="B46" s="7">
        <f>IF(ABS((B40+B42+B44)-B33)&lt;1,"✓ matches","✗ mismatch")</f>
        <v/>
      </c>
      <c r="C46" s="31" t="inlineStr">
        <is>
          <t>Tolerance $1 for floating-point rounding</t>
        </is>
      </c>
    </row>
    <row r="48"/>
    <row r="49">
      <c r="A49" s="14" t="inlineStr">
        <is>
          <t>How to verify other hospitals:</t>
        </is>
      </c>
    </row>
    <row r="50">
      <c r="A50" t="inlineStr">
        <is>
          <t>1) Go to 'All Hospitals (3,060)' sheet.</t>
        </is>
      </c>
    </row>
    <row r="51">
      <c r="A51" t="inlineStr">
        <is>
          <t>2) Find any hospital. Inputs (WI, TACMI, bills) are in columns G–L; payments in M–N; delta in O–P.</t>
        </is>
      </c>
    </row>
    <row r="52">
      <c r="A52" t="inlineStr">
        <is>
          <t>3) Replace the input values on THIS sheet (cells B13–B19) and the formulas re-compute live.</t>
        </is>
      </c>
    </row>
    <row r="53">
      <c r="A53" t="inlineStr">
        <is>
          <t>4) The output should match the per-hospital row on the 'All Hospitals' sheet.</t>
        </is>
      </c>
    </row>
  </sheetData>
  <mergeCells count="7">
    <mergeCell ref="A2:F2"/>
    <mergeCell ref="A33:C33"/>
    <mergeCell ref="A1:C1"/>
    <mergeCell ref="A27:C27"/>
    <mergeCell ref="A21:C21"/>
    <mergeCell ref="A12:C12"/>
    <mergeCell ref="A4:C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R306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42" customWidth="1" min="2" max="2"/>
    <col width="18" customWidth="1" min="3" max="3"/>
    <col width="7" customWidth="1" min="4" max="4"/>
    <col width="20" customWidth="1" min="5" max="5"/>
    <col width="30" customWidth="1" min="6" max="6"/>
    <col width="10" customWidth="1" min="7" max="7"/>
    <col width="10" customWidth="1" min="8" max="8"/>
    <col width="10" customWidth="1" min="9" max="9"/>
    <col width="10" customWidth="1" min="10" max="10"/>
    <col width="13" customWidth="1" min="11" max="11"/>
    <col width="8" customWidth="1" min="12" max="12"/>
    <col width="18" customWidth="1" min="13" max="13"/>
    <col width="18" customWidth="1" min="14" max="14"/>
    <col width="16" customWidth="1" min="15" max="15"/>
    <col width="12" customWidth="1" min="16" max="16"/>
    <col width="15" customWidth="1" min="17" max="17"/>
    <col width="14" customWidth="1" min="18" max="18"/>
  </cols>
  <sheetData>
    <row r="1">
      <c r="A1" s="15" t="inlineStr">
        <is>
          <t>CCN</t>
        </is>
      </c>
      <c r="B1" s="15" t="inlineStr">
        <is>
          <t>Name</t>
        </is>
      </c>
      <c r="C1" s="15" t="inlineStr">
        <is>
          <t>State</t>
        </is>
      </c>
      <c r="D1" s="15" t="inlineStr">
        <is>
          <t>State Code</t>
        </is>
      </c>
      <c r="E1" s="15" t="inlineStr">
        <is>
          <t>Region</t>
        </is>
      </c>
      <c r="F1" s="15" t="inlineStr">
        <is>
          <t>Provider Type</t>
        </is>
      </c>
      <c r="G1" s="15" t="inlineStr">
        <is>
          <t>WI FY26</t>
        </is>
      </c>
      <c r="H1" s="15" t="inlineStr">
        <is>
          <t>WI FY27</t>
        </is>
      </c>
      <c r="I1" s="15" t="inlineStr">
        <is>
          <t>TACMI v43</t>
        </is>
      </c>
      <c r="J1" s="15" t="inlineStr">
        <is>
          <t>TACMI v44</t>
        </is>
      </c>
      <c r="K1" s="15" t="inlineStr">
        <is>
          <t>Bills (case count)</t>
        </is>
      </c>
      <c r="L1" s="15" t="inlineStr">
        <is>
          <t>COLA</t>
        </is>
      </c>
      <c r="M1" s="15" t="inlineStr">
        <is>
          <t>FY26 Payment</t>
        </is>
      </c>
      <c r="N1" s="15" t="inlineStr">
        <is>
          <t>FY27 Payment</t>
        </is>
      </c>
      <c r="O1" s="15" t="inlineStr">
        <is>
          <t>Delta $</t>
        </is>
      </c>
      <c r="P1" s="15" t="inlineStr">
        <is>
          <t>Delta %</t>
        </is>
      </c>
      <c r="Q1" s="15" t="inlineStr">
        <is>
          <t>Gainer Delta $</t>
        </is>
      </c>
      <c r="R1" s="15" t="inlineStr">
        <is>
          <t>Gainer Delta %</t>
        </is>
      </c>
    </row>
    <row r="2">
      <c r="A2" t="inlineStr">
        <is>
          <t>010001</t>
        </is>
      </c>
      <c r="B2" t="inlineStr">
        <is>
          <t>Southeast Health Medical Center</t>
        </is>
      </c>
      <c r="C2" t="inlineStr">
        <is>
          <t>Alabama</t>
        </is>
      </c>
      <c r="D2" t="inlineStr">
        <is>
          <t>AL</t>
        </is>
      </c>
      <c r="E2" t="inlineStr">
        <is>
          <t>East South Central</t>
        </is>
      </c>
      <c r="F2" t="inlineStr">
        <is>
          <t>Rural Referral Center (RRC)</t>
        </is>
      </c>
      <c r="G2" s="16" t="n">
        <v>0.9049</v>
      </c>
      <c r="H2" s="16" t="n">
        <v>0.8811</v>
      </c>
      <c r="I2" s="16" t="n">
        <v>1.8422</v>
      </c>
      <c r="J2" s="16" t="n">
        <v>1.838</v>
      </c>
      <c r="K2" s="17" t="n">
        <v>4281</v>
      </c>
      <c r="L2" s="16" t="n">
        <v>1</v>
      </c>
      <c r="M2" s="18" t="n">
        <v>50114203.75076101</v>
      </c>
      <c r="N2" s="18" t="n">
        <v>50784829.53049049</v>
      </c>
      <c r="O2" s="19" t="n">
        <v>670625.7797294781</v>
      </c>
      <c r="P2" s="20" t="n">
        <v>0.01338195021644526</v>
      </c>
      <c r="Q2" s="27">
        <f>IF(O2&gt;0,O2,"")</f>
        <v/>
      </c>
      <c r="R2" s="28">
        <f>IF(O2&gt;0,P2,"")</f>
        <v/>
      </c>
    </row>
    <row r="3">
      <c r="A3" t="inlineStr">
        <is>
          <t>010005</t>
        </is>
      </c>
      <c r="B3" t="inlineStr">
        <is>
          <t>Marshall Medical Centers South Campus</t>
        </is>
      </c>
      <c r="C3" t="inlineStr">
        <is>
          <t>Alabama</t>
        </is>
      </c>
      <c r="D3" t="inlineStr">
        <is>
          <t>AL</t>
        </is>
      </c>
      <c r="E3" t="inlineStr">
        <is>
          <t>East South Central</t>
        </is>
      </c>
      <c r="F3" t="inlineStr">
        <is>
          <t>Rural Referral Center (RRC)</t>
        </is>
      </c>
      <c r="G3" s="16" t="n">
        <v>0.7393</v>
      </c>
      <c r="H3" s="16" t="n">
        <v>0.7595</v>
      </c>
      <c r="I3" s="16" t="n">
        <v>1.4208</v>
      </c>
      <c r="J3" s="16" t="n">
        <v>1.4085</v>
      </c>
      <c r="K3" s="17" t="n">
        <v>1315</v>
      </c>
      <c r="L3" s="16" t="n">
        <v>1</v>
      </c>
      <c r="M3" s="18" t="n">
        <v>10577037.05850529</v>
      </c>
      <c r="N3" s="18" t="n">
        <v>10981358.33289911</v>
      </c>
      <c r="O3" s="19" t="n">
        <v>404321.2743938249</v>
      </c>
      <c r="P3" s="20" t="n">
        <v>0.03822632672622612</v>
      </c>
      <c r="Q3" s="27">
        <f>IF(O3&gt;0,O3,"")</f>
        <v/>
      </c>
      <c r="R3" s="28">
        <f>IF(O3&gt;0,P3,"")</f>
        <v/>
      </c>
    </row>
    <row r="4">
      <c r="A4" t="inlineStr">
        <is>
          <t>010006</t>
        </is>
      </c>
      <c r="B4" t="inlineStr">
        <is>
          <t>North Alabama Medical Center</t>
        </is>
      </c>
      <c r="C4" t="inlineStr">
        <is>
          <t>Alabama</t>
        </is>
      </c>
      <c r="D4" t="inlineStr">
        <is>
          <t>AL</t>
        </is>
      </c>
      <c r="E4" t="inlineStr">
        <is>
          <t>East South Central</t>
        </is>
      </c>
      <c r="F4" t="inlineStr">
        <is>
          <t>Rural Referral Center (RRC)</t>
        </is>
      </c>
      <c r="G4" s="16" t="n">
        <v>0.8108</v>
      </c>
      <c r="H4" s="16" t="n">
        <v>0.8237</v>
      </c>
      <c r="I4" s="16" t="n">
        <v>1.7672</v>
      </c>
      <c r="J4" s="16" t="n">
        <v>1.7715</v>
      </c>
      <c r="K4" s="17" t="n">
        <v>3353</v>
      </c>
      <c r="L4" s="16" t="n">
        <v>1</v>
      </c>
      <c r="M4" s="18" t="n">
        <v>35318486.32919229</v>
      </c>
      <c r="N4" s="18" t="n">
        <v>36864069.50905292</v>
      </c>
      <c r="O4" s="19" t="n">
        <v>1545583.179860629</v>
      </c>
      <c r="P4" s="20" t="n">
        <v>0.04376130860917266</v>
      </c>
      <c r="Q4" s="27">
        <f>IF(O4&gt;0,O4,"")</f>
        <v/>
      </c>
      <c r="R4" s="28">
        <f>IF(O4&gt;0,P4,"")</f>
        <v/>
      </c>
    </row>
    <row r="5">
      <c r="A5" t="inlineStr">
        <is>
          <t>010007</t>
        </is>
      </c>
      <c r="B5" t="inlineStr">
        <is>
          <t>Mizell Memorial Hospital</t>
        </is>
      </c>
      <c r="C5" t="inlineStr">
        <is>
          <t>Alabama</t>
        </is>
      </c>
      <c r="D5" t="inlineStr">
        <is>
          <t>AL</t>
        </is>
      </c>
      <c r="E5" t="inlineStr">
        <is>
          <t>East South Central</t>
        </is>
      </c>
      <c r="F5" t="inlineStr">
        <is>
          <t>IPPS</t>
        </is>
      </c>
      <c r="G5" s="16" t="n">
        <v>0.7393</v>
      </c>
      <c r="H5" s="16" t="n">
        <v>0.7595</v>
      </c>
      <c r="I5" s="16" t="n">
        <v>1.1898</v>
      </c>
      <c r="J5" s="16" t="n">
        <v>1.1766</v>
      </c>
      <c r="K5" s="17" t="n">
        <v>243</v>
      </c>
      <c r="L5" s="16" t="n">
        <v>1</v>
      </c>
      <c r="M5" s="18" t="n">
        <v>1636762.11024846</v>
      </c>
      <c r="N5" s="18" t="n">
        <v>1695151.728233849</v>
      </c>
      <c r="O5" s="19" t="n">
        <v>58389.6179853892</v>
      </c>
      <c r="P5" s="20" t="n">
        <v>0.03567385731853584</v>
      </c>
      <c r="Q5" s="27">
        <f>IF(O5&gt;0,O5,"")</f>
        <v/>
      </c>
      <c r="R5" s="28">
        <f>IF(O5&gt;0,P5,"")</f>
        <v/>
      </c>
    </row>
    <row r="6">
      <c r="A6" t="inlineStr">
        <is>
          <t>010011</t>
        </is>
      </c>
      <c r="B6" t="inlineStr">
        <is>
          <t>St Vincent'S East</t>
        </is>
      </c>
      <c r="C6" t="inlineStr">
        <is>
          <t>Alabama</t>
        </is>
      </c>
      <c r="D6" t="inlineStr">
        <is>
          <t>AL</t>
        </is>
      </c>
      <c r="E6" t="inlineStr">
        <is>
          <t>East South Central</t>
        </is>
      </c>
      <c r="F6" t="inlineStr">
        <is>
          <t>IPPS</t>
        </is>
      </c>
      <c r="G6" s="16" t="n">
        <v>0.8255</v>
      </c>
      <c r="H6" s="16" t="n">
        <v>0.7974</v>
      </c>
      <c r="I6" s="16" t="n">
        <v>1.8879</v>
      </c>
      <c r="J6" s="16" t="n">
        <v>1.8875</v>
      </c>
      <c r="K6" s="17" t="n">
        <v>2289</v>
      </c>
      <c r="L6" s="16" t="n">
        <v>1</v>
      </c>
      <c r="M6" s="18" t="n">
        <v>26023684.46762562</v>
      </c>
      <c r="N6" s="18" t="n">
        <v>26323096.81976206</v>
      </c>
      <c r="O6" s="19" t="n">
        <v>299412.3521364368</v>
      </c>
      <c r="P6" s="20" t="n">
        <v>0.01150537897540667</v>
      </c>
      <c r="Q6" s="27">
        <f>IF(O6&gt;0,O6,"")</f>
        <v/>
      </c>
      <c r="R6" s="28">
        <f>IF(O6&gt;0,P6,"")</f>
        <v/>
      </c>
    </row>
    <row r="7">
      <c r="A7" t="inlineStr">
        <is>
          <t>010012</t>
        </is>
      </c>
      <c r="B7" t="inlineStr">
        <is>
          <t>Dekalb Regional Medical Center</t>
        </is>
      </c>
      <c r="C7" t="inlineStr">
        <is>
          <t>Alabama</t>
        </is>
      </c>
      <c r="D7" t="inlineStr">
        <is>
          <t>AL</t>
        </is>
      </c>
      <c r="E7" t="inlineStr">
        <is>
          <t>East South Central</t>
        </is>
      </c>
      <c r="F7" t="inlineStr">
        <is>
          <t>Sole Community Hospital (SCH)</t>
        </is>
      </c>
      <c r="G7" s="16" t="n">
        <v>0.7393</v>
      </c>
      <c r="H7" s="16" t="n">
        <v>0.7595</v>
      </c>
      <c r="I7" s="16" t="n">
        <v>1.4578</v>
      </c>
      <c r="J7" s="16" t="n">
        <v>1.4482</v>
      </c>
      <c r="K7" s="17" t="n">
        <v>492</v>
      </c>
      <c r="L7" s="16" t="n">
        <v>1</v>
      </c>
      <c r="M7" s="18" t="n">
        <v>4060395.832773157</v>
      </c>
      <c r="N7" s="18" t="n">
        <v>4224420.145342771</v>
      </c>
      <c r="O7" s="19" t="n">
        <v>164024.312569614</v>
      </c>
      <c r="P7" s="20" t="n">
        <v>0.04039613853548589</v>
      </c>
      <c r="Q7" s="27">
        <f>IF(O7&gt;0,O7,"")</f>
        <v/>
      </c>
      <c r="R7" s="28">
        <f>IF(O7&gt;0,P7,"")</f>
        <v/>
      </c>
    </row>
    <row r="8">
      <c r="A8" t="inlineStr">
        <is>
          <t>010016</t>
        </is>
      </c>
      <c r="B8" t="inlineStr">
        <is>
          <t>Shelby Baptist Medical Center</t>
        </is>
      </c>
      <c r="C8" t="inlineStr">
        <is>
          <t>Alabama</t>
        </is>
      </c>
      <c r="D8" t="inlineStr">
        <is>
          <t>AL</t>
        </is>
      </c>
      <c r="E8" t="inlineStr">
        <is>
          <t>East South Central</t>
        </is>
      </c>
      <c r="F8" t="inlineStr">
        <is>
          <t>IPPS</t>
        </is>
      </c>
      <c r="G8" s="16" t="n">
        <v>0.8255</v>
      </c>
      <c r="H8" s="16" t="n">
        <v>0.7974</v>
      </c>
      <c r="I8" s="16" t="n">
        <v>1.9499</v>
      </c>
      <c r="J8" s="16" t="n">
        <v>1.9443</v>
      </c>
      <c r="K8" s="17" t="n">
        <v>1263</v>
      </c>
      <c r="L8" s="16" t="n">
        <v>1</v>
      </c>
      <c r="M8" s="18" t="n">
        <v>14830633.24959051</v>
      </c>
      <c r="N8" s="18" t="n">
        <v>14961352.48539333</v>
      </c>
      <c r="O8" s="19" t="n">
        <v>130719.2358028255</v>
      </c>
      <c r="P8" s="20" t="n">
        <v>0.008814137171548954</v>
      </c>
      <c r="Q8" s="27">
        <f>IF(O8&gt;0,O8,"")</f>
        <v/>
      </c>
      <c r="R8" s="28">
        <f>IF(O8&gt;0,P8,"")</f>
        <v/>
      </c>
    </row>
    <row r="9">
      <c r="A9" t="inlineStr">
        <is>
          <t>010018</t>
        </is>
      </c>
      <c r="B9" t="inlineStr">
        <is>
          <t>Uab Callahan Eye Hospital Authority</t>
        </is>
      </c>
      <c r="C9" t="inlineStr">
        <is>
          <t>Alabama</t>
        </is>
      </c>
      <c r="D9" t="inlineStr">
        <is>
          <t>AL</t>
        </is>
      </c>
      <c r="E9" t="inlineStr">
        <is>
          <t>East South Central</t>
        </is>
      </c>
      <c r="F9" t="inlineStr">
        <is>
          <t>IPPS</t>
        </is>
      </c>
      <c r="G9" s="16" t="n">
        <v>0.8255</v>
      </c>
      <c r="H9" s="16" t="n">
        <v>0.7974</v>
      </c>
      <c r="I9" s="16" t="n">
        <v>1.2827</v>
      </c>
      <c r="J9" s="16" t="n">
        <v>1.233</v>
      </c>
      <c r="K9" s="17" t="n">
        <v>32</v>
      </c>
      <c r="L9" s="16" t="n">
        <v>1</v>
      </c>
      <c r="M9" s="18" t="n">
        <v>247183.2729818582</v>
      </c>
      <c r="N9" s="18" t="n">
        <v>240390.4902214234</v>
      </c>
      <c r="O9" s="19" t="n">
        <v>-6792.782760434842</v>
      </c>
      <c r="P9" s="20" t="n">
        <v>-0.02748075417276877</v>
      </c>
      <c r="Q9" s="27">
        <f>IF(O9&gt;0,O9,"")</f>
        <v/>
      </c>
      <c r="R9" s="28">
        <f>IF(O9&gt;0,P9,"")</f>
        <v/>
      </c>
    </row>
    <row r="10">
      <c r="A10" t="inlineStr">
        <is>
          <t>010019</t>
        </is>
      </c>
      <c r="B10" t="inlineStr">
        <is>
          <t>Helen Keller Memorial Hospital</t>
        </is>
      </c>
      <c r="C10" t="inlineStr">
        <is>
          <t>Alabama</t>
        </is>
      </c>
      <c r="D10" t="inlineStr">
        <is>
          <t>AL</t>
        </is>
      </c>
      <c r="E10" t="inlineStr">
        <is>
          <t>East South Central</t>
        </is>
      </c>
      <c r="F10" t="inlineStr">
        <is>
          <t>IPPS</t>
        </is>
      </c>
      <c r="G10" s="16" t="n">
        <v>0.7393</v>
      </c>
      <c r="H10" s="16" t="n">
        <v>0.7595</v>
      </c>
      <c r="I10" s="16" t="n">
        <v>1.3411</v>
      </c>
      <c r="J10" s="16" t="n">
        <v>1.3305</v>
      </c>
      <c r="K10" s="17" t="n">
        <v>1388</v>
      </c>
      <c r="L10" s="16" t="n">
        <v>1</v>
      </c>
      <c r="M10" s="18" t="n">
        <v>10537945.62589709</v>
      </c>
      <c r="N10" s="18" t="n">
        <v>10949084.41526156</v>
      </c>
      <c r="O10" s="19" t="n">
        <v>411138.7893644646</v>
      </c>
      <c r="P10" s="20" t="n">
        <v>0.03901507978500928</v>
      </c>
      <c r="Q10" s="27">
        <f>IF(O10&gt;0,O10,"")</f>
        <v/>
      </c>
      <c r="R10" s="28">
        <f>IF(O10&gt;0,P10,"")</f>
        <v/>
      </c>
    </row>
    <row r="11">
      <c r="A11" t="inlineStr">
        <is>
          <t>010021</t>
        </is>
      </c>
      <c r="B11" t="inlineStr">
        <is>
          <t>Dale Medical Center</t>
        </is>
      </c>
      <c r="C11" t="inlineStr">
        <is>
          <t>Alabama</t>
        </is>
      </c>
      <c r="D11" t="inlineStr">
        <is>
          <t>AL</t>
        </is>
      </c>
      <c r="E11" t="inlineStr">
        <is>
          <t>East South Central</t>
        </is>
      </c>
      <c r="F11" t="inlineStr">
        <is>
          <t>IPPS</t>
        </is>
      </c>
      <c r="G11" s="16" t="n">
        <v>0.7393</v>
      </c>
      <c r="H11" s="16" t="n">
        <v>0.7595</v>
      </c>
      <c r="I11" s="16" t="n">
        <v>1.3279</v>
      </c>
      <c r="J11" s="16" t="n">
        <v>1.3065</v>
      </c>
      <c r="K11" s="17" t="n">
        <v>209</v>
      </c>
      <c r="L11" s="16" t="n">
        <v>1</v>
      </c>
      <c r="M11" s="18" t="n">
        <v>1571147.583318206</v>
      </c>
      <c r="N11" s="18" t="n">
        <v>1618934.056991801</v>
      </c>
      <c r="O11" s="19" t="n">
        <v>47786.47367359488</v>
      </c>
      <c r="P11" s="20" t="n">
        <v>0.030415012683068</v>
      </c>
      <c r="Q11" s="27">
        <f>IF(O11&gt;0,O11,"")</f>
        <v/>
      </c>
      <c r="R11" s="28">
        <f>IF(O11&gt;0,P11,"")</f>
        <v/>
      </c>
    </row>
    <row r="12">
      <c r="A12" t="inlineStr">
        <is>
          <t>010022</t>
        </is>
      </c>
      <c r="B12" t="inlineStr">
        <is>
          <t>Floyd Cherokee Medical Center</t>
        </is>
      </c>
      <c r="C12" t="inlineStr">
        <is>
          <t>Alabama</t>
        </is>
      </c>
      <c r="D12" t="inlineStr">
        <is>
          <t>AL</t>
        </is>
      </c>
      <c r="E12" t="inlineStr">
        <is>
          <t>East South Central</t>
        </is>
      </c>
      <c r="F12" t="inlineStr">
        <is>
          <t>IPPS</t>
        </is>
      </c>
      <c r="G12" s="16" t="n">
        <v>0.9903</v>
      </c>
      <c r="H12" s="16" t="n">
        <v>1.0123</v>
      </c>
      <c r="I12" s="16" t="n">
        <v>0.9206</v>
      </c>
      <c r="J12" s="16" t="n">
        <v>0.9011</v>
      </c>
      <c r="K12" s="17" t="n">
        <v>116</v>
      </c>
      <c r="L12" s="16" t="n">
        <v>1</v>
      </c>
      <c r="M12" s="18" t="n">
        <v>716771.7742115719</v>
      </c>
      <c r="N12" s="18" t="n">
        <v>734247.3495356251</v>
      </c>
      <c r="O12" s="19" t="n">
        <v>17475.57532405318</v>
      </c>
      <c r="P12" s="20" t="n">
        <v>0.02438094795693622</v>
      </c>
      <c r="Q12" s="27">
        <f>IF(O12&gt;0,O12,"")</f>
        <v/>
      </c>
      <c r="R12" s="28">
        <f>IF(O12&gt;0,P12,"")</f>
        <v/>
      </c>
    </row>
    <row r="13">
      <c r="A13" t="inlineStr">
        <is>
          <t>010023</t>
        </is>
      </c>
      <c r="B13" t="inlineStr">
        <is>
          <t>Baptist Medical Center South</t>
        </is>
      </c>
      <c r="C13" t="inlineStr">
        <is>
          <t>Alabama</t>
        </is>
      </c>
      <c r="D13" t="inlineStr">
        <is>
          <t>AL</t>
        </is>
      </c>
      <c r="E13" t="inlineStr">
        <is>
          <t>East South Central</t>
        </is>
      </c>
      <c r="F13" t="inlineStr">
        <is>
          <t>IPPS</t>
        </is>
      </c>
      <c r="G13" s="16" t="n">
        <v>0.7901</v>
      </c>
      <c r="H13" s="16" t="n">
        <v>0.7814</v>
      </c>
      <c r="I13" s="16" t="n">
        <v>2.0118</v>
      </c>
      <c r="J13" s="16" t="n">
        <v>2.0097</v>
      </c>
      <c r="K13" s="17" t="n">
        <v>2615</v>
      </c>
      <c r="L13" s="16" t="n">
        <v>1</v>
      </c>
      <c r="M13" s="18" t="n">
        <v>30901426.17733893</v>
      </c>
      <c r="N13" s="18" t="n">
        <v>31655697.46929087</v>
      </c>
      <c r="O13" s="19" t="n">
        <v>754271.2919519469</v>
      </c>
      <c r="P13" s="20" t="n">
        <v>0.02440894758783269</v>
      </c>
      <c r="Q13" s="27">
        <f>IF(O13&gt;0,O13,"")</f>
        <v/>
      </c>
      <c r="R13" s="28">
        <f>IF(O13&gt;0,P13,"")</f>
        <v/>
      </c>
    </row>
    <row r="14">
      <c r="A14" t="inlineStr">
        <is>
          <t>010024</t>
        </is>
      </c>
      <c r="B14" t="inlineStr">
        <is>
          <t>Jackson Hospital &amp; Clinic Inc</t>
        </is>
      </c>
      <c r="C14" t="inlineStr">
        <is>
          <t>Alabama</t>
        </is>
      </c>
      <c r="D14" t="inlineStr">
        <is>
          <t>AL</t>
        </is>
      </c>
      <c r="E14" t="inlineStr">
        <is>
          <t>East South Central</t>
        </is>
      </c>
      <c r="F14" t="inlineStr">
        <is>
          <t>Rural Referral Center (RRC)</t>
        </is>
      </c>
      <c r="G14" s="16" t="n">
        <v>0.7965</v>
      </c>
      <c r="H14" s="16" t="n">
        <v>0.7974</v>
      </c>
      <c r="I14" s="16" t="n">
        <v>1.5865</v>
      </c>
      <c r="J14" s="16" t="n">
        <v>1.5771</v>
      </c>
      <c r="K14" s="17" t="n">
        <v>1354</v>
      </c>
      <c r="L14" s="16" t="n">
        <v>1</v>
      </c>
      <c r="M14" s="18" t="n">
        <v>12675274.08226915</v>
      </c>
      <c r="N14" s="18" t="n">
        <v>13010144.62291139</v>
      </c>
      <c r="O14" s="19" t="n">
        <v>334870.540642241</v>
      </c>
      <c r="P14" s="20" t="n">
        <v>0.02641919523544472</v>
      </c>
      <c r="Q14" s="27">
        <f>IF(O14&gt;0,O14,"")</f>
        <v/>
      </c>
      <c r="R14" s="28">
        <f>IF(O14&gt;0,P14,"")</f>
        <v/>
      </c>
    </row>
    <row r="15">
      <c r="A15" t="inlineStr">
        <is>
          <t>010029</t>
        </is>
      </c>
      <c r="B15" t="inlineStr">
        <is>
          <t>East Alabama Medical Center</t>
        </is>
      </c>
      <c r="C15" t="inlineStr">
        <is>
          <t>Alabama</t>
        </is>
      </c>
      <c r="D15" t="inlineStr">
        <is>
          <t>AL</t>
        </is>
      </c>
      <c r="E15" t="inlineStr">
        <is>
          <t>East South Central</t>
        </is>
      </c>
      <c r="F15" t="inlineStr">
        <is>
          <t>SCH/RRC</t>
        </is>
      </c>
      <c r="G15" s="16" t="n">
        <v>0.7516</v>
      </c>
      <c r="H15" s="16" t="n">
        <v>0.826</v>
      </c>
      <c r="I15" s="16" t="n">
        <v>1.691</v>
      </c>
      <c r="J15" s="16" t="n">
        <v>1.6853</v>
      </c>
      <c r="K15" s="17" t="n">
        <v>2484</v>
      </c>
      <c r="L15" s="16" t="n">
        <v>1</v>
      </c>
      <c r="M15" s="18" t="n">
        <v>23995683.38269737</v>
      </c>
      <c r="N15" s="18" t="n">
        <v>26022686.36134619</v>
      </c>
      <c r="O15" s="19" t="n">
        <v>2027002.978648815</v>
      </c>
      <c r="P15" s="20" t="n">
        <v>0.08447365079464382</v>
      </c>
      <c r="Q15" s="27">
        <f>IF(O15&gt;0,O15,"")</f>
        <v/>
      </c>
      <c r="R15" s="28">
        <f>IF(O15&gt;0,P15,"")</f>
        <v/>
      </c>
    </row>
    <row r="16">
      <c r="A16" t="inlineStr">
        <is>
          <t>010033</t>
        </is>
      </c>
      <c r="B16" t="inlineStr">
        <is>
          <t>University Of Alabama Hospital</t>
        </is>
      </c>
      <c r="C16" t="inlineStr">
        <is>
          <t>Alabama</t>
        </is>
      </c>
      <c r="D16" t="inlineStr">
        <is>
          <t>AL</t>
        </is>
      </c>
      <c r="E16" t="inlineStr">
        <is>
          <t>East South Central</t>
        </is>
      </c>
      <c r="F16" t="inlineStr">
        <is>
          <t>IPPS</t>
        </is>
      </c>
      <c r="G16" s="16" t="n">
        <v>0.8255</v>
      </c>
      <c r="H16" s="16" t="n">
        <v>0.7974</v>
      </c>
      <c r="I16" s="16" t="n">
        <v>2.8952</v>
      </c>
      <c r="J16" s="16" t="n">
        <v>2.9269</v>
      </c>
      <c r="K16" s="17" t="n">
        <v>7512</v>
      </c>
      <c r="L16" s="16" t="n">
        <v>1</v>
      </c>
      <c r="M16" s="18" t="n">
        <v>130971908.1252269</v>
      </c>
      <c r="N16" s="18" t="n">
        <v>133957703.0319363</v>
      </c>
      <c r="O16" s="19" t="n">
        <v>2985794.906709388</v>
      </c>
      <c r="P16" s="20" t="n">
        <v>0.02279721620803266</v>
      </c>
      <c r="Q16" s="27">
        <f>IF(O16&gt;0,O16,"")</f>
        <v/>
      </c>
      <c r="R16" s="28">
        <f>IF(O16&gt;0,P16,"")</f>
        <v/>
      </c>
    </row>
    <row r="17">
      <c r="A17" t="inlineStr">
        <is>
          <t>010034</t>
        </is>
      </c>
      <c r="B17" t="inlineStr">
        <is>
          <t>Community Hospital Inc</t>
        </is>
      </c>
      <c r="C17" t="inlineStr">
        <is>
          <t>Alabama</t>
        </is>
      </c>
      <c r="D17" t="inlineStr">
        <is>
          <t>AL</t>
        </is>
      </c>
      <c r="E17" t="inlineStr">
        <is>
          <t>East South Central</t>
        </is>
      </c>
      <c r="F17" t="inlineStr">
        <is>
          <t>IPPS</t>
        </is>
      </c>
      <c r="G17" s="16" t="n">
        <v>0.7901</v>
      </c>
      <c r="H17" s="16" t="n">
        <v>0.7814</v>
      </c>
      <c r="I17" s="16" t="n">
        <v>1.1767</v>
      </c>
      <c r="J17" s="16" t="n">
        <v>1.1622</v>
      </c>
      <c r="K17" s="17" t="n">
        <v>87</v>
      </c>
      <c r="L17" s="16" t="n">
        <v>1</v>
      </c>
      <c r="M17" s="18" t="n">
        <v>601321.9161650089</v>
      </c>
      <c r="N17" s="18" t="n">
        <v>609044.582930808</v>
      </c>
      <c r="O17" s="19" t="n">
        <v>7722.666765799047</v>
      </c>
      <c r="P17" s="20" t="n">
        <v>0.01284281606606181</v>
      </c>
      <c r="Q17" s="27">
        <f>IF(O17&gt;0,O17,"")</f>
        <v/>
      </c>
      <c r="R17" s="28">
        <f>IF(O17&gt;0,P17,"")</f>
        <v/>
      </c>
    </row>
    <row r="18">
      <c r="A18" t="inlineStr">
        <is>
          <t>010035</t>
        </is>
      </c>
      <c r="B18" t="inlineStr">
        <is>
          <t>Cullman Regional Medical Center</t>
        </is>
      </c>
      <c r="C18" t="inlineStr">
        <is>
          <t>Alabama</t>
        </is>
      </c>
      <c r="D18" t="inlineStr">
        <is>
          <t>AL</t>
        </is>
      </c>
      <c r="E18" t="inlineStr">
        <is>
          <t>East South Central</t>
        </is>
      </c>
      <c r="F18" t="inlineStr">
        <is>
          <t>SCH/RRC</t>
        </is>
      </c>
      <c r="G18" s="16" t="n">
        <v>0.8115</v>
      </c>
      <c r="H18" s="16" t="n">
        <v>0.8238</v>
      </c>
      <c r="I18" s="16" t="n">
        <v>1.3044</v>
      </c>
      <c r="J18" s="16" t="n">
        <v>1.2954</v>
      </c>
      <c r="K18" s="17" t="n">
        <v>2029</v>
      </c>
      <c r="L18" s="16" t="n">
        <v>1</v>
      </c>
      <c r="M18" s="18" t="n">
        <v>15782984.96398553</v>
      </c>
      <c r="N18" s="18" t="n">
        <v>16313409.40750293</v>
      </c>
      <c r="O18" s="19" t="n">
        <v>530424.4435173925</v>
      </c>
      <c r="P18" s="20" t="n">
        <v>0.03360735911031681</v>
      </c>
      <c r="Q18" s="27">
        <f>IF(O18&gt;0,O18,"")</f>
        <v/>
      </c>
      <c r="R18" s="28">
        <f>IF(O18&gt;0,P18,"")</f>
        <v/>
      </c>
    </row>
    <row r="19">
      <c r="A19" t="inlineStr">
        <is>
          <t>010036</t>
        </is>
      </c>
      <c r="B19" t="inlineStr">
        <is>
          <t>Andalusia Health</t>
        </is>
      </c>
      <c r="C19" t="inlineStr">
        <is>
          <t>Alabama</t>
        </is>
      </c>
      <c r="D19" t="inlineStr">
        <is>
          <t>AL</t>
        </is>
      </c>
      <c r="E19" t="inlineStr">
        <is>
          <t>East South Central</t>
        </is>
      </c>
      <c r="F19" t="inlineStr">
        <is>
          <t>IPPS</t>
        </is>
      </c>
      <c r="G19" s="16" t="n">
        <v>0.7713</v>
      </c>
      <c r="H19" s="16" t="n">
        <v>0.7595</v>
      </c>
      <c r="I19" s="16" t="n">
        <v>1.3837</v>
      </c>
      <c r="J19" s="16" t="n">
        <v>1.3746</v>
      </c>
      <c r="K19" s="17" t="n">
        <v>469</v>
      </c>
      <c r="L19" s="16" t="n">
        <v>1</v>
      </c>
      <c r="M19" s="18" t="n">
        <v>3760780.598731671</v>
      </c>
      <c r="N19" s="18" t="n">
        <v>3822281.261976816</v>
      </c>
      <c r="O19" s="19" t="n">
        <v>61500.66324514523</v>
      </c>
      <c r="P19" s="20" t="n">
        <v>0.01635316435792251</v>
      </c>
      <c r="Q19" s="27">
        <f>IF(O19&gt;0,O19,"")</f>
        <v/>
      </c>
      <c r="R19" s="28">
        <f>IF(O19&gt;0,P19,"")</f>
        <v/>
      </c>
    </row>
    <row r="20">
      <c r="A20" t="inlineStr">
        <is>
          <t>010039</t>
        </is>
      </c>
      <c r="B20" t="inlineStr">
        <is>
          <t>Huntsville Hospital</t>
        </is>
      </c>
      <c r="C20" t="inlineStr">
        <is>
          <t>Alabama</t>
        </is>
      </c>
      <c r="D20" t="inlineStr">
        <is>
          <t>AL</t>
        </is>
      </c>
      <c r="E20" t="inlineStr">
        <is>
          <t>East South Central</t>
        </is>
      </c>
      <c r="F20" t="inlineStr">
        <is>
          <t>Rural Referral Center (RRC)</t>
        </is>
      </c>
      <c r="G20" s="16" t="n">
        <v>0.8207</v>
      </c>
      <c r="H20" s="16" t="n">
        <v>0.8371</v>
      </c>
      <c r="I20" s="16" t="n">
        <v>2.0027</v>
      </c>
      <c r="J20" s="16" t="n">
        <v>2.0097</v>
      </c>
      <c r="K20" s="17" t="n">
        <v>9906</v>
      </c>
      <c r="L20" s="16" t="n">
        <v>1</v>
      </c>
      <c r="M20" s="18" t="n">
        <v>119071149.9936181</v>
      </c>
      <c r="N20" s="18" t="n">
        <v>124706833.9369355</v>
      </c>
      <c r="O20" s="19" t="n">
        <v>5635683.943317384</v>
      </c>
      <c r="P20" s="20" t="n">
        <v>0.04733038980155513</v>
      </c>
      <c r="Q20" s="27">
        <f>IF(O20&gt;0,O20,"")</f>
        <v/>
      </c>
      <c r="R20" s="28">
        <f>IF(O20&gt;0,P20,"")</f>
        <v/>
      </c>
    </row>
    <row r="21">
      <c r="A21" t="inlineStr">
        <is>
          <t>010040</t>
        </is>
      </c>
      <c r="B21" t="inlineStr">
        <is>
          <t>Gadsden Regional Medical Center</t>
        </is>
      </c>
      <c r="C21" t="inlineStr">
        <is>
          <t>Alabama</t>
        </is>
      </c>
      <c r="D21" t="inlineStr">
        <is>
          <t>AL</t>
        </is>
      </c>
      <c r="E21" t="inlineStr">
        <is>
          <t>East South Central</t>
        </is>
      </c>
      <c r="F21" t="inlineStr">
        <is>
          <t>Rural Referral Center (RRC)</t>
        </is>
      </c>
      <c r="G21" s="16" t="n">
        <v>0.7965</v>
      </c>
      <c r="H21" s="16" t="n">
        <v>0.7974</v>
      </c>
      <c r="I21" s="16" t="n">
        <v>1.5755</v>
      </c>
      <c r="J21" s="16" t="n">
        <v>1.5691</v>
      </c>
      <c r="K21" s="17" t="n">
        <v>1573</v>
      </c>
      <c r="L21" s="16" t="n">
        <v>1</v>
      </c>
      <c r="M21" s="18" t="n">
        <v>14623312.07601223</v>
      </c>
      <c r="N21" s="18" t="n">
        <v>15037774.67910388</v>
      </c>
      <c r="O21" s="19" t="n">
        <v>414462.6030916516</v>
      </c>
      <c r="P21" s="20" t="n">
        <v>0.02834259440934227</v>
      </c>
      <c r="Q21" s="27">
        <f>IF(O21&gt;0,O21,"")</f>
        <v/>
      </c>
      <c r="R21" s="28">
        <f>IF(O21&gt;0,P21,"")</f>
        <v/>
      </c>
    </row>
    <row r="22">
      <c r="A22" t="inlineStr">
        <is>
          <t>010044</t>
        </is>
      </c>
      <c r="B22" t="inlineStr">
        <is>
          <t>North Mississippi Medical Center - Hamilton</t>
        </is>
      </c>
      <c r="C22" t="inlineStr">
        <is>
          <t>Alabama</t>
        </is>
      </c>
      <c r="D22" t="inlineStr">
        <is>
          <t>AL</t>
        </is>
      </c>
      <c r="E22" t="inlineStr">
        <is>
          <t>East South Central</t>
        </is>
      </c>
      <c r="F22" t="inlineStr">
        <is>
          <t>IPPS</t>
        </is>
      </c>
      <c r="G22" s="16" t="n">
        <v>0.7965</v>
      </c>
      <c r="H22" s="16" t="n">
        <v>0.7974</v>
      </c>
      <c r="I22" s="16" t="n">
        <v>1.0309</v>
      </c>
      <c r="J22" s="16" t="n">
        <v>1.0153</v>
      </c>
      <c r="K22" s="17" t="n">
        <v>127</v>
      </c>
      <c r="L22" s="16" t="n">
        <v>1</v>
      </c>
      <c r="M22" s="18" t="n">
        <v>772536.27078234</v>
      </c>
      <c r="N22" s="18" t="n">
        <v>785601.5566623583</v>
      </c>
      <c r="O22" s="19" t="n">
        <v>13065.28588001837</v>
      </c>
      <c r="P22" s="20" t="n">
        <v>0.01691219736102136</v>
      </c>
      <c r="Q22" s="27">
        <f>IF(O22&gt;0,O22,"")</f>
        <v/>
      </c>
      <c r="R22" s="28">
        <f>IF(O22&gt;0,P22,"")</f>
        <v/>
      </c>
    </row>
    <row r="23">
      <c r="A23" t="inlineStr">
        <is>
          <t>010045</t>
        </is>
      </c>
      <c r="B23" t="inlineStr">
        <is>
          <t>Fayette Medical Center</t>
        </is>
      </c>
      <c r="C23" t="inlineStr">
        <is>
          <t>Alabama</t>
        </is>
      </c>
      <c r="D23" t="inlineStr">
        <is>
          <t>AL</t>
        </is>
      </c>
      <c r="E23" t="inlineStr">
        <is>
          <t>East South Central</t>
        </is>
      </c>
      <c r="F23" t="inlineStr">
        <is>
          <t>IPPS</t>
        </is>
      </c>
      <c r="G23" s="16" t="n">
        <v>0.8016</v>
      </c>
      <c r="H23" s="16" t="n">
        <v>0.7866</v>
      </c>
      <c r="I23" s="16" t="n">
        <v>1.2064</v>
      </c>
      <c r="J23" s="16" t="n">
        <v>1.19</v>
      </c>
      <c r="K23" s="17" t="n">
        <v>186</v>
      </c>
      <c r="L23" s="16" t="n">
        <v>1</v>
      </c>
      <c r="M23" s="18" t="n">
        <v>1328836.571527016</v>
      </c>
      <c r="N23" s="18" t="n">
        <v>1338213.905503894</v>
      </c>
      <c r="O23" s="19" t="n">
        <v>9377.333976877155</v>
      </c>
      <c r="P23" s="20" t="n">
        <v>0.007056800044343531</v>
      </c>
      <c r="Q23" s="27">
        <f>IF(O23&gt;0,O23,"")</f>
        <v/>
      </c>
      <c r="R23" s="28">
        <f>IF(O23&gt;0,P23,"")</f>
        <v/>
      </c>
    </row>
    <row r="24">
      <c r="A24" t="inlineStr">
        <is>
          <t>010046</t>
        </is>
      </c>
      <c r="B24" t="inlineStr">
        <is>
          <t>Riverview Regional Medical Center</t>
        </is>
      </c>
      <c r="C24" t="inlineStr">
        <is>
          <t>Alabama</t>
        </is>
      </c>
      <c r="D24" t="inlineStr">
        <is>
          <t>AL</t>
        </is>
      </c>
      <c r="E24" t="inlineStr">
        <is>
          <t>East South Central</t>
        </is>
      </c>
      <c r="F24" t="inlineStr">
        <is>
          <t>Rural Referral Center (RRC)</t>
        </is>
      </c>
      <c r="G24" s="16" t="n">
        <v>0.7965</v>
      </c>
      <c r="H24" s="16" t="n">
        <v>0.7974</v>
      </c>
      <c r="I24" s="16" t="n">
        <v>1.6938</v>
      </c>
      <c r="J24" s="16" t="n">
        <v>1.6824</v>
      </c>
      <c r="K24" s="17" t="n">
        <v>1846</v>
      </c>
      <c r="L24" s="16" t="n">
        <v>1</v>
      </c>
      <c r="M24" s="18" t="n">
        <v>18449833.16957036</v>
      </c>
      <c r="N24" s="18" t="n">
        <v>18921919.24021119</v>
      </c>
      <c r="O24" s="19" t="n">
        <v>472086.0706408285</v>
      </c>
      <c r="P24" s="20" t="n">
        <v>0.0255875522722584</v>
      </c>
      <c r="Q24" s="27">
        <f>IF(O24&gt;0,O24,"")</f>
        <v/>
      </c>
      <c r="R24" s="28">
        <f>IF(O24&gt;0,P24,"")</f>
        <v/>
      </c>
    </row>
    <row r="25">
      <c r="A25" t="inlineStr">
        <is>
          <t>010049</t>
        </is>
      </c>
      <c r="B25" t="inlineStr">
        <is>
          <t>Medical Center Enterprise</t>
        </is>
      </c>
      <c r="C25" t="inlineStr">
        <is>
          <t>Alabama</t>
        </is>
      </c>
      <c r="D25" t="inlineStr">
        <is>
          <t>AL</t>
        </is>
      </c>
      <c r="E25" t="inlineStr">
        <is>
          <t>East South Central</t>
        </is>
      </c>
      <c r="F25" t="inlineStr">
        <is>
          <t>IPPS</t>
        </is>
      </c>
      <c r="G25" s="16" t="n">
        <v>0.7393</v>
      </c>
      <c r="H25" s="16" t="n">
        <v>0.7595</v>
      </c>
      <c r="I25" s="16" t="n">
        <v>1.4361</v>
      </c>
      <c r="J25" s="16" t="n">
        <v>1.4311</v>
      </c>
      <c r="K25" s="17" t="n">
        <v>422</v>
      </c>
      <c r="L25" s="16" t="n">
        <v>1</v>
      </c>
      <c r="M25" s="18" t="n">
        <v>3430855.744592885</v>
      </c>
      <c r="N25" s="18" t="n">
        <v>3580600.696266654</v>
      </c>
      <c r="O25" s="19" t="n">
        <v>149744.9516737689</v>
      </c>
      <c r="P25" s="20" t="n">
        <v>0.0436465310177412</v>
      </c>
      <c r="Q25" s="27">
        <f>IF(O25&gt;0,O25,"")</f>
        <v/>
      </c>
      <c r="R25" s="28">
        <f>IF(O25&gt;0,P25,"")</f>
        <v/>
      </c>
    </row>
    <row r="26">
      <c r="A26" t="inlineStr">
        <is>
          <t>010051</t>
        </is>
      </c>
      <c r="B26" t="inlineStr">
        <is>
          <t>Greene County Hospital</t>
        </is>
      </c>
      <c r="C26" t="inlineStr">
        <is>
          <t>Alabama</t>
        </is>
      </c>
      <c r="D26" t="inlineStr">
        <is>
          <t>AL</t>
        </is>
      </c>
      <c r="E26" t="inlineStr">
        <is>
          <t>East South Central</t>
        </is>
      </c>
      <c r="F26" t="inlineStr">
        <is>
          <t>IPPS</t>
        </is>
      </c>
      <c r="G26" s="16" t="n">
        <v>0.9599</v>
      </c>
      <c r="H26" s="16" t="n">
        <v>0.9119</v>
      </c>
      <c r="I26" s="16" t="n">
        <v>1.3672</v>
      </c>
      <c r="J26" s="16" t="n">
        <v>1.336</v>
      </c>
      <c r="K26" s="17" t="n">
        <v>8</v>
      </c>
      <c r="L26" s="16" t="n">
        <v>1</v>
      </c>
      <c r="M26" s="18" t="n">
        <v>72021.10577150476</v>
      </c>
      <c r="N26" s="18" t="n">
        <v>70404.75249994369</v>
      </c>
      <c r="O26" s="19" t="n">
        <v>-1616.353271561078</v>
      </c>
      <c r="P26" s="20" t="n">
        <v>-0.02244277221581608</v>
      </c>
      <c r="Q26" s="27">
        <f>IF(O26&gt;0,O26,"")</f>
        <v/>
      </c>
      <c r="R26" s="28">
        <f>IF(O26&gt;0,P26,"")</f>
        <v/>
      </c>
    </row>
    <row r="27">
      <c r="A27" t="inlineStr">
        <is>
          <t>010052</t>
        </is>
      </c>
      <c r="B27" t="inlineStr">
        <is>
          <t>Lake Martin Community Hospital</t>
        </is>
      </c>
      <c r="C27" t="inlineStr">
        <is>
          <t>Alabama</t>
        </is>
      </c>
      <c r="D27" t="inlineStr">
        <is>
          <t>AL</t>
        </is>
      </c>
      <c r="E27" t="inlineStr">
        <is>
          <t>East South Central</t>
        </is>
      </c>
      <c r="F27" t="inlineStr">
        <is>
          <t>IPPS</t>
        </is>
      </c>
      <c r="G27" s="16" t="n">
        <v>0.7485000000000001</v>
      </c>
      <c r="H27" s="16" t="n">
        <v>0.7687</v>
      </c>
      <c r="I27" s="16" t="n">
        <v>0.929</v>
      </c>
      <c r="J27" s="16" t="n">
        <v>0.9126</v>
      </c>
      <c r="K27" s="17" t="n">
        <v>112</v>
      </c>
      <c r="L27" s="16" t="n">
        <v>1</v>
      </c>
      <c r="M27" s="18" t="n">
        <v>593039.8387858896</v>
      </c>
      <c r="N27" s="18" t="n">
        <v>610061.4105936254</v>
      </c>
      <c r="O27" s="19" t="n">
        <v>17021.57180773583</v>
      </c>
      <c r="P27" s="20" t="n">
        <v>0.02870224004273224</v>
      </c>
      <c r="Q27" s="27">
        <f>IF(O27&gt;0,O27,"")</f>
        <v/>
      </c>
      <c r="R27" s="28">
        <f>IF(O27&gt;0,P27,"")</f>
        <v/>
      </c>
    </row>
    <row r="28">
      <c r="A28" t="inlineStr">
        <is>
          <t>010055</t>
        </is>
      </c>
      <c r="B28" t="inlineStr">
        <is>
          <t>Flowers Hospital</t>
        </is>
      </c>
      <c r="C28" t="inlineStr">
        <is>
          <t>Alabama</t>
        </is>
      </c>
      <c r="D28" t="inlineStr">
        <is>
          <t>AL</t>
        </is>
      </c>
      <c r="E28" t="inlineStr">
        <is>
          <t>East South Central</t>
        </is>
      </c>
      <c r="F28" t="inlineStr">
        <is>
          <t>Rural Referral Center (RRC)</t>
        </is>
      </c>
      <c r="G28" s="16" t="n">
        <v>0.9049</v>
      </c>
      <c r="H28" s="16" t="n">
        <v>0.8811</v>
      </c>
      <c r="I28" s="16" t="n">
        <v>1.8449</v>
      </c>
      <c r="J28" s="16" t="n">
        <v>1.8463</v>
      </c>
      <c r="K28" s="17" t="n">
        <v>2466</v>
      </c>
      <c r="L28" s="16" t="n">
        <v>1</v>
      </c>
      <c r="M28" s="18" t="n">
        <v>28909776.33488947</v>
      </c>
      <c r="N28" s="18" t="n">
        <v>29385873.59073108</v>
      </c>
      <c r="O28" s="19" t="n">
        <v>476097.2558416165</v>
      </c>
      <c r="P28" s="20" t="n">
        <v>0.01646838254044337</v>
      </c>
      <c r="Q28" s="27">
        <f>IF(O28&gt;0,O28,"")</f>
        <v/>
      </c>
      <c r="R28" s="28">
        <f>IF(O28&gt;0,P28,"")</f>
        <v/>
      </c>
    </row>
    <row r="29">
      <c r="A29" t="inlineStr">
        <is>
          <t>010056</t>
        </is>
      </c>
      <c r="B29" t="inlineStr">
        <is>
          <t>St Vincent'S Birmingham</t>
        </is>
      </c>
      <c r="C29" t="inlineStr">
        <is>
          <t>Alabama</t>
        </is>
      </c>
      <c r="D29" t="inlineStr">
        <is>
          <t>AL</t>
        </is>
      </c>
      <c r="E29" t="inlineStr">
        <is>
          <t>East South Central</t>
        </is>
      </c>
      <c r="F29" t="inlineStr">
        <is>
          <t>IPPS</t>
        </is>
      </c>
      <c r="G29" s="16" t="n">
        <v>0.8255</v>
      </c>
      <c r="H29" s="16" t="n">
        <v>0.7974</v>
      </c>
      <c r="I29" s="16" t="n">
        <v>1.9626</v>
      </c>
      <c r="J29" s="16" t="n">
        <v>1.9712</v>
      </c>
      <c r="K29" s="17" t="n">
        <v>3263</v>
      </c>
      <c r="L29" s="16" t="n">
        <v>1</v>
      </c>
      <c r="M29" s="18" t="n">
        <v>38564958.9767029</v>
      </c>
      <c r="N29" s="18" t="n">
        <v>39187900.1191389</v>
      </c>
      <c r="O29" s="19" t="n">
        <v>622941.1424360052</v>
      </c>
      <c r="P29" s="20" t="n">
        <v>0.01615303526738675</v>
      </c>
      <c r="Q29" s="27">
        <f>IF(O29&gt;0,O29,"")</f>
        <v/>
      </c>
      <c r="R29" s="28">
        <f>IF(O29&gt;0,P29,"")</f>
        <v/>
      </c>
    </row>
    <row r="30">
      <c r="A30" t="inlineStr">
        <is>
          <t>010058</t>
        </is>
      </c>
      <c r="B30" t="inlineStr">
        <is>
          <t>Bibb Medical Center</t>
        </is>
      </c>
      <c r="C30" t="inlineStr">
        <is>
          <t>Alabama</t>
        </is>
      </c>
      <c r="D30" t="inlineStr">
        <is>
          <t>AL</t>
        </is>
      </c>
      <c r="E30" t="inlineStr">
        <is>
          <t>East South Central</t>
        </is>
      </c>
      <c r="F30" t="inlineStr">
        <is>
          <t>IPPS</t>
        </is>
      </c>
      <c r="G30" s="16" t="n">
        <v>0.8255</v>
      </c>
      <c r="H30" s="16" t="n">
        <v>0.7974</v>
      </c>
      <c r="I30" s="16" t="n">
        <v>0.9995000000000001</v>
      </c>
      <c r="J30" s="16" t="n">
        <v>0.9862</v>
      </c>
      <c r="K30" s="17" t="n">
        <v>91</v>
      </c>
      <c r="L30" s="16" t="n">
        <v>1</v>
      </c>
      <c r="M30" s="18" t="n">
        <v>547732.1032399534</v>
      </c>
      <c r="N30" s="18" t="n">
        <v>546777.4795349113</v>
      </c>
      <c r="O30" s="19" t="n">
        <v>-954.6237050420605</v>
      </c>
      <c r="P30" s="20" t="n">
        <v>-0.001742866082515988</v>
      </c>
      <c r="Q30" s="27">
        <f>IF(O30&gt;0,O30,"")</f>
        <v/>
      </c>
      <c r="R30" s="28">
        <f>IF(O30&gt;0,P30,"")</f>
        <v/>
      </c>
    </row>
    <row r="31">
      <c r="A31" t="inlineStr">
        <is>
          <t>010059</t>
        </is>
      </c>
      <c r="B31" t="inlineStr">
        <is>
          <t>Lawrence Medical Center</t>
        </is>
      </c>
      <c r="C31" t="inlineStr">
        <is>
          <t>Alabama</t>
        </is>
      </c>
      <c r="D31" t="inlineStr">
        <is>
          <t>AL</t>
        </is>
      </c>
      <c r="E31" t="inlineStr">
        <is>
          <t>East South Central</t>
        </is>
      </c>
      <c r="F31" t="inlineStr">
        <is>
          <t>IPPS</t>
        </is>
      </c>
      <c r="G31" s="16" t="n">
        <v>0.8207</v>
      </c>
      <c r="H31" s="16" t="n">
        <v>0.7796999999999999</v>
      </c>
      <c r="I31" s="16" t="n">
        <v>1.1405</v>
      </c>
      <c r="J31" s="16" t="n">
        <v>1.1264</v>
      </c>
      <c r="K31" s="17" t="n">
        <v>31</v>
      </c>
      <c r="L31" s="16" t="n">
        <v>1</v>
      </c>
      <c r="M31" s="18" t="n">
        <v>212201.9204822211</v>
      </c>
      <c r="N31" s="18" t="n">
        <v>210074.5594152325</v>
      </c>
      <c r="O31" s="19" t="n">
        <v>-2127.361066988553</v>
      </c>
      <c r="P31" s="20" t="n">
        <v>-0.01002517348643312</v>
      </c>
      <c r="Q31" s="27">
        <f>IF(O31&gt;0,O31,"")</f>
        <v/>
      </c>
      <c r="R31" s="28">
        <f>IF(O31&gt;0,P31,"")</f>
        <v/>
      </c>
    </row>
    <row r="32">
      <c r="A32" t="inlineStr">
        <is>
          <t>010061</t>
        </is>
      </c>
      <c r="B32" t="inlineStr">
        <is>
          <t>Highlands Medical Center</t>
        </is>
      </c>
      <c r="C32" t="inlineStr">
        <is>
          <t>Alabama</t>
        </is>
      </c>
      <c r="D32" t="inlineStr">
        <is>
          <t>AL</t>
        </is>
      </c>
      <c r="E32" t="inlineStr">
        <is>
          <t>East South Central</t>
        </is>
      </c>
      <c r="F32" t="inlineStr">
        <is>
          <t>Sole Community Hospital (SCH)</t>
        </is>
      </c>
      <c r="G32" s="16" t="n">
        <v>0.7822</v>
      </c>
      <c r="H32" s="16" t="n">
        <v>0.777</v>
      </c>
      <c r="I32" s="16" t="n">
        <v>1.3281</v>
      </c>
      <c r="J32" s="16" t="n">
        <v>1.3151</v>
      </c>
      <c r="K32" s="17" t="n">
        <v>473</v>
      </c>
      <c r="L32" s="16" t="n">
        <v>1</v>
      </c>
      <c r="M32" s="18" t="n">
        <v>3669117.47945269</v>
      </c>
      <c r="N32" s="18" t="n">
        <v>3735048.196767627</v>
      </c>
      <c r="O32" s="19" t="n">
        <v>65930.71731493715</v>
      </c>
      <c r="P32" s="20" t="n">
        <v>0.01796909411708775</v>
      </c>
      <c r="Q32" s="27">
        <f>IF(O32&gt;0,O32,"")</f>
        <v/>
      </c>
      <c r="R32" s="28">
        <f>IF(O32&gt;0,P32,"")</f>
        <v/>
      </c>
    </row>
    <row r="33">
      <c r="A33" t="inlineStr">
        <is>
          <t>010065</t>
        </is>
      </c>
      <c r="B33" t="inlineStr">
        <is>
          <t>Russell Medical Center</t>
        </is>
      </c>
      <c r="C33" t="inlineStr">
        <is>
          <t>Alabama</t>
        </is>
      </c>
      <c r="D33" t="inlineStr">
        <is>
          <t>AL</t>
        </is>
      </c>
      <c r="E33" t="inlineStr">
        <is>
          <t>East South Central</t>
        </is>
      </c>
      <c r="F33" t="inlineStr">
        <is>
          <t>Rural Referral Center (RRC)</t>
        </is>
      </c>
      <c r="G33" s="16" t="n">
        <v>0.7965</v>
      </c>
      <c r="H33" s="16" t="n">
        <v>0.7648</v>
      </c>
      <c r="I33" s="16" t="n">
        <v>1.4873</v>
      </c>
      <c r="J33" s="16" t="n">
        <v>1.4812</v>
      </c>
      <c r="K33" s="17" t="n">
        <v>309</v>
      </c>
      <c r="L33" s="16" t="n">
        <v>1</v>
      </c>
      <c r="M33" s="18" t="n">
        <v>2711787.63163281</v>
      </c>
      <c r="N33" s="18" t="n">
        <v>2724078.302264033</v>
      </c>
      <c r="O33" s="19" t="n">
        <v>12290.67063122289</v>
      </c>
      <c r="P33" s="20" t="n">
        <v>0.004532313108833853</v>
      </c>
      <c r="Q33" s="27">
        <f>IF(O33&gt;0,O33,"")</f>
        <v/>
      </c>
      <c r="R33" s="28">
        <f>IF(O33&gt;0,P33,"")</f>
        <v/>
      </c>
    </row>
    <row r="34">
      <c r="A34" t="inlineStr">
        <is>
          <t>010073</t>
        </is>
      </c>
      <c r="B34" t="inlineStr">
        <is>
          <t>Clay County Hospital</t>
        </is>
      </c>
      <c r="C34" t="inlineStr">
        <is>
          <t>Alabama</t>
        </is>
      </c>
      <c r="D34" t="inlineStr">
        <is>
          <t>AL</t>
        </is>
      </c>
      <c r="E34" t="inlineStr">
        <is>
          <t>East South Central</t>
        </is>
      </c>
      <c r="F34" t="inlineStr">
        <is>
          <t>IPPS</t>
        </is>
      </c>
      <c r="G34" s="16" t="n">
        <v>0.7393</v>
      </c>
      <c r="H34" s="16" t="n">
        <v>0.7595</v>
      </c>
      <c r="I34" s="16" t="n">
        <v>1.1746</v>
      </c>
      <c r="J34" s="16" t="n">
        <v>1.1604</v>
      </c>
      <c r="K34" s="17" t="n">
        <v>112</v>
      </c>
      <c r="L34" s="16" t="n">
        <v>1</v>
      </c>
      <c r="M34" s="18" t="n">
        <v>744754.8564933562</v>
      </c>
      <c r="N34" s="18" t="n">
        <v>770547.1205991686</v>
      </c>
      <c r="O34" s="19" t="n">
        <v>25792.26410581241</v>
      </c>
      <c r="P34" s="20" t="n">
        <v>0.03463188441261612</v>
      </c>
      <c r="Q34" s="27">
        <f>IF(O34&gt;0,O34,"")</f>
        <v/>
      </c>
      <c r="R34" s="28">
        <f>IF(O34&gt;0,P34,"")</f>
        <v/>
      </c>
    </row>
    <row r="35">
      <c r="A35" t="inlineStr">
        <is>
          <t>010078</t>
        </is>
      </c>
      <c r="B35" t="inlineStr">
        <is>
          <t>Northeast Alabama Regional Medical Center</t>
        </is>
      </c>
      <c r="C35" t="inlineStr">
        <is>
          <t>Alabama</t>
        </is>
      </c>
      <c r="D35" t="inlineStr">
        <is>
          <t>AL</t>
        </is>
      </c>
      <c r="E35" t="inlineStr">
        <is>
          <t>East South Central</t>
        </is>
      </c>
      <c r="F35" t="inlineStr">
        <is>
          <t>Rural Referral Center (RRC)</t>
        </is>
      </c>
      <c r="G35" s="16" t="n">
        <v>0.8611</v>
      </c>
      <c r="H35" s="16" t="n">
        <v>0.8179999999999999</v>
      </c>
      <c r="I35" s="16" t="n">
        <v>1.7358</v>
      </c>
      <c r="J35" s="16" t="n">
        <v>1.7283</v>
      </c>
      <c r="K35" s="17" t="n">
        <v>2088</v>
      </c>
      <c r="L35" s="16" t="n">
        <v>1</v>
      </c>
      <c r="M35" s="18" t="n">
        <v>22366187.91433218</v>
      </c>
      <c r="N35" s="18" t="n">
        <v>22307536.68888877</v>
      </c>
      <c r="O35" s="19" t="n">
        <v>-58651.22544341162</v>
      </c>
      <c r="P35" s="20" t="n">
        <v>-0.002622316581979002</v>
      </c>
      <c r="Q35" s="27">
        <f>IF(O35&gt;0,O35,"")</f>
        <v/>
      </c>
      <c r="R35" s="28">
        <f>IF(O35&gt;0,P35,"")</f>
        <v/>
      </c>
    </row>
    <row r="36">
      <c r="A36" t="inlineStr">
        <is>
          <t>010079</t>
        </is>
      </c>
      <c r="B36" t="inlineStr">
        <is>
          <t>Athens Limestone Hospital</t>
        </is>
      </c>
      <c r="C36" t="inlineStr">
        <is>
          <t>Alabama</t>
        </is>
      </c>
      <c r="D36" t="inlineStr">
        <is>
          <t>AL</t>
        </is>
      </c>
      <c r="E36" t="inlineStr">
        <is>
          <t>East South Central</t>
        </is>
      </c>
      <c r="F36" t="inlineStr">
        <is>
          <t>IPPS</t>
        </is>
      </c>
      <c r="G36" s="16" t="n">
        <v>0.8115</v>
      </c>
      <c r="H36" s="16" t="n">
        <v>0.8371</v>
      </c>
      <c r="I36" s="16" t="n">
        <v>1.6084</v>
      </c>
      <c r="J36" s="16" t="n">
        <v>1.6039</v>
      </c>
      <c r="K36" s="17" t="n">
        <v>1007</v>
      </c>
      <c r="L36" s="16" t="n">
        <v>1</v>
      </c>
      <c r="M36" s="18" t="n">
        <v>9658725.877107475</v>
      </c>
      <c r="N36" s="18" t="n">
        <v>10117365.86480017</v>
      </c>
      <c r="O36" s="19" t="n">
        <v>458639.9876926914</v>
      </c>
      <c r="P36" s="20" t="n">
        <v>0.04748452265114304</v>
      </c>
      <c r="Q36" s="27">
        <f>IF(O36&gt;0,O36,"")</f>
        <v/>
      </c>
      <c r="R36" s="28">
        <f>IF(O36&gt;0,P36,"")</f>
        <v/>
      </c>
    </row>
    <row r="37">
      <c r="A37" t="inlineStr">
        <is>
          <t>010083</t>
        </is>
      </c>
      <c r="B37" t="inlineStr">
        <is>
          <t>Baldwin Health</t>
        </is>
      </c>
      <c r="C37" t="inlineStr">
        <is>
          <t>Alabama</t>
        </is>
      </c>
      <c r="D37" t="inlineStr">
        <is>
          <t>AL</t>
        </is>
      </c>
      <c r="E37" t="inlineStr">
        <is>
          <t>East South Central</t>
        </is>
      </c>
      <c r="F37" t="inlineStr">
        <is>
          <t>Rural Referral Center (RRC)</t>
        </is>
      </c>
      <c r="G37" s="16" t="n">
        <v>0.8809</v>
      </c>
      <c r="H37" s="16" t="n">
        <v>0.8792</v>
      </c>
      <c r="I37" s="16" t="n">
        <v>1.5545</v>
      </c>
      <c r="J37" s="16" t="n">
        <v>1.5515</v>
      </c>
      <c r="K37" s="17" t="n">
        <v>1448</v>
      </c>
      <c r="L37" s="16" t="n">
        <v>1</v>
      </c>
      <c r="M37" s="18" t="n">
        <v>14077192.1369905</v>
      </c>
      <c r="N37" s="18" t="n">
        <v>14481413.01596773</v>
      </c>
      <c r="O37" s="19" t="n">
        <v>404220.8789772317</v>
      </c>
      <c r="P37" s="20" t="n">
        <v>0.02871459557016804</v>
      </c>
      <c r="Q37" s="27">
        <f>IF(O37&gt;0,O37,"")</f>
        <v/>
      </c>
      <c r="R37" s="28">
        <f>IF(O37&gt;0,P37,"")</f>
        <v/>
      </c>
    </row>
    <row r="38">
      <c r="A38" t="inlineStr">
        <is>
          <t>010085</t>
        </is>
      </c>
      <c r="B38" t="inlineStr">
        <is>
          <t>Decatur Morgan Hospital-Decatur Campus</t>
        </is>
      </c>
      <c r="C38" t="inlineStr">
        <is>
          <t>Alabama</t>
        </is>
      </c>
      <c r="D38" t="inlineStr">
        <is>
          <t>AL</t>
        </is>
      </c>
      <c r="E38" t="inlineStr">
        <is>
          <t>East South Central</t>
        </is>
      </c>
      <c r="F38" t="inlineStr">
        <is>
          <t>Rural Referral Center (RRC)</t>
        </is>
      </c>
      <c r="G38" s="16" t="n">
        <v>0.8207</v>
      </c>
      <c r="H38" s="16" t="n">
        <v>0.8238</v>
      </c>
      <c r="I38" s="16" t="n">
        <v>1.5519</v>
      </c>
      <c r="J38" s="16" t="n">
        <v>1.5417</v>
      </c>
      <c r="K38" s="17" t="n">
        <v>2006</v>
      </c>
      <c r="L38" s="16" t="n">
        <v>1</v>
      </c>
      <c r="M38" s="18" t="n">
        <v>18684736.96468996</v>
      </c>
      <c r="N38" s="18" t="n">
        <v>19195065.43219496</v>
      </c>
      <c r="O38" s="19" t="n">
        <v>510328.4675050005</v>
      </c>
      <c r="P38" s="20" t="n">
        <v>0.02731258505107185</v>
      </c>
      <c r="Q38" s="27">
        <f>IF(O38&gt;0,O38,"")</f>
        <v/>
      </c>
      <c r="R38" s="28">
        <f>IF(O38&gt;0,P38,"")</f>
        <v/>
      </c>
    </row>
    <row r="39">
      <c r="A39" t="inlineStr">
        <is>
          <t>010086</t>
        </is>
      </c>
      <c r="B39" t="inlineStr">
        <is>
          <t>North Mississippi Health Services - South Marion</t>
        </is>
      </c>
      <c r="C39" t="inlineStr">
        <is>
          <t>Alabama</t>
        </is>
      </c>
      <c r="D39" t="inlineStr">
        <is>
          <t>AL</t>
        </is>
      </c>
      <c r="E39" t="inlineStr">
        <is>
          <t>East South Central</t>
        </is>
      </c>
      <c r="F39" t="inlineStr">
        <is>
          <t>IPPS</t>
        </is>
      </c>
      <c r="G39" s="16" t="n">
        <v>0.7393</v>
      </c>
      <c r="H39" s="16" t="n">
        <v>0.7595</v>
      </c>
      <c r="I39" s="16" t="n">
        <v>1.2047</v>
      </c>
      <c r="J39" s="16" t="n">
        <v>1.1873</v>
      </c>
      <c r="K39" s="17" t="n">
        <v>125</v>
      </c>
      <c r="L39" s="16" t="n">
        <v>1</v>
      </c>
      <c r="M39" s="18" t="n">
        <v>852499.7259872152</v>
      </c>
      <c r="N39" s="18" t="n">
        <v>879921.5213344237</v>
      </c>
      <c r="O39" s="19" t="n">
        <v>27421.79534720851</v>
      </c>
      <c r="P39" s="20" t="n">
        <v>0.03216633919201958</v>
      </c>
      <c r="Q39" s="27">
        <f>IF(O39&gt;0,O39,"")</f>
        <v/>
      </c>
      <c r="R39" s="28">
        <f>IF(O39&gt;0,P39,"")</f>
        <v/>
      </c>
    </row>
    <row r="40">
      <c r="A40" t="inlineStr">
        <is>
          <t>010087</t>
        </is>
      </c>
      <c r="B40" t="inlineStr">
        <is>
          <t>Usa Health University Hospital</t>
        </is>
      </c>
      <c r="C40" t="inlineStr">
        <is>
          <t>Alabama</t>
        </is>
      </c>
      <c r="D40" t="inlineStr">
        <is>
          <t>AL</t>
        </is>
      </c>
      <c r="E40" t="inlineStr">
        <is>
          <t>East South Central</t>
        </is>
      </c>
      <c r="F40" t="inlineStr">
        <is>
          <t>Rural Referral Center (RRC)</t>
        </is>
      </c>
      <c r="G40" s="16" t="n">
        <v>0.8062</v>
      </c>
      <c r="H40" s="16" t="n">
        <v>0.8036</v>
      </c>
      <c r="I40" s="16" t="n">
        <v>2.1601</v>
      </c>
      <c r="J40" s="16" t="n">
        <v>2.1811</v>
      </c>
      <c r="K40" s="17" t="n">
        <v>1508</v>
      </c>
      <c r="L40" s="16" t="n">
        <v>1</v>
      </c>
      <c r="M40" s="18" t="n">
        <v>19353189.21813351</v>
      </c>
      <c r="N40" s="18" t="n">
        <v>20127332.26616066</v>
      </c>
      <c r="O40" s="19" t="n">
        <v>774143.0480271429</v>
      </c>
      <c r="P40" s="20" t="n">
        <v>0.04000079983209113</v>
      </c>
      <c r="Q40" s="27">
        <f>IF(O40&gt;0,O40,"")</f>
        <v/>
      </c>
      <c r="R40" s="28">
        <f>IF(O40&gt;0,P40,"")</f>
        <v/>
      </c>
    </row>
    <row r="41">
      <c r="A41" t="inlineStr">
        <is>
          <t>010089</t>
        </is>
      </c>
      <c r="B41" t="inlineStr">
        <is>
          <t>Walker Baptist Medical Center</t>
        </is>
      </c>
      <c r="C41" t="inlineStr">
        <is>
          <t>Alabama</t>
        </is>
      </c>
      <c r="D41" t="inlineStr">
        <is>
          <t>AL</t>
        </is>
      </c>
      <c r="E41" t="inlineStr">
        <is>
          <t>East South Central</t>
        </is>
      </c>
      <c r="F41" t="inlineStr">
        <is>
          <t>SCH/RRC</t>
        </is>
      </c>
      <c r="G41" s="16" t="n">
        <v>0.7739</v>
      </c>
      <c r="H41" s="16" t="n">
        <v>0.7595</v>
      </c>
      <c r="I41" s="16" t="n">
        <v>1.6935</v>
      </c>
      <c r="J41" s="16" t="n">
        <v>1.6966</v>
      </c>
      <c r="K41" s="17" t="n">
        <v>1038</v>
      </c>
      <c r="L41" s="16" t="n">
        <v>1</v>
      </c>
      <c r="M41" s="18" t="n">
        <v>10206121.98441797</v>
      </c>
      <c r="N41" s="18" t="n">
        <v>10441196.64794832</v>
      </c>
      <c r="O41" s="19" t="n">
        <v>235074.6635303553</v>
      </c>
      <c r="P41" s="20" t="n">
        <v>0.02303271153227952</v>
      </c>
      <c r="Q41" s="27">
        <f>IF(O41&gt;0,O41,"")</f>
        <v/>
      </c>
      <c r="R41" s="28">
        <f>IF(O41&gt;0,P41,"")</f>
        <v/>
      </c>
    </row>
    <row r="42">
      <c r="A42" t="inlineStr">
        <is>
          <t>010090</t>
        </is>
      </c>
      <c r="B42" t="inlineStr">
        <is>
          <t>Providence Hospital</t>
        </is>
      </c>
      <c r="C42" t="inlineStr">
        <is>
          <t>Alabama</t>
        </is>
      </c>
      <c r="D42" t="inlineStr">
        <is>
          <t>AL</t>
        </is>
      </c>
      <c r="E42" t="inlineStr">
        <is>
          <t>East South Central</t>
        </is>
      </c>
      <c r="F42" t="inlineStr">
        <is>
          <t>IPPS</t>
        </is>
      </c>
      <c r="G42" s="16" t="n">
        <v>0.8062</v>
      </c>
      <c r="H42" s="16" t="n">
        <v>0.8036</v>
      </c>
      <c r="I42" s="16" t="n">
        <v>1.8808</v>
      </c>
      <c r="J42" s="16" t="n">
        <v>1.8842</v>
      </c>
      <c r="K42" s="17" t="n">
        <v>2188</v>
      </c>
      <c r="L42" s="16" t="n">
        <v>1</v>
      </c>
      <c r="M42" s="18" t="n">
        <v>24449347.7742786</v>
      </c>
      <c r="N42" s="18" t="n">
        <v>25228045.9831456</v>
      </c>
      <c r="O42" s="19" t="n">
        <v>778698.2088670023</v>
      </c>
      <c r="P42" s="20" t="n">
        <v>0.03184944711229536</v>
      </c>
      <c r="Q42" s="27">
        <f>IF(O42&gt;0,O42,"")</f>
        <v/>
      </c>
      <c r="R42" s="28">
        <f>IF(O42&gt;0,P42,"")</f>
        <v/>
      </c>
    </row>
    <row r="43">
      <c r="A43" t="inlineStr">
        <is>
          <t>010091</t>
        </is>
      </c>
      <c r="B43" t="inlineStr">
        <is>
          <t>Grove Hill Memorial Hospital</t>
        </is>
      </c>
      <c r="C43" t="inlineStr">
        <is>
          <t>Alabama</t>
        </is>
      </c>
      <c r="D43" t="inlineStr">
        <is>
          <t>AL</t>
        </is>
      </c>
      <c r="E43" t="inlineStr">
        <is>
          <t>East South Central</t>
        </is>
      </c>
      <c r="F43" t="inlineStr">
        <is>
          <t>IPPS</t>
        </is>
      </c>
      <c r="G43" s="16" t="n">
        <v>0.7393</v>
      </c>
      <c r="H43" s="16" t="n">
        <v>0.7595</v>
      </c>
      <c r="I43" s="16" t="n">
        <v>1.0848</v>
      </c>
      <c r="J43" s="16" t="n">
        <v>1.0708</v>
      </c>
      <c r="K43" s="17" t="n">
        <v>25</v>
      </c>
      <c r="L43" s="16" t="n">
        <v>1</v>
      </c>
      <c r="M43" s="18" t="n">
        <v>153530.6221882512</v>
      </c>
      <c r="N43" s="18" t="n">
        <v>158716.409508111</v>
      </c>
      <c r="O43" s="19" t="n">
        <v>5185.78731985981</v>
      </c>
      <c r="P43" s="20" t="n">
        <v>0.03377689249185267</v>
      </c>
      <c r="Q43" s="27">
        <f>IF(O43&gt;0,O43,"")</f>
        <v/>
      </c>
      <c r="R43" s="28">
        <f>IF(O43&gt;0,P43,"")</f>
        <v/>
      </c>
    </row>
    <row r="44">
      <c r="A44" t="inlineStr">
        <is>
          <t>010092</t>
        </is>
      </c>
      <c r="B44" t="inlineStr">
        <is>
          <t>Dch Regional Medical Center</t>
        </is>
      </c>
      <c r="C44" t="inlineStr">
        <is>
          <t>Alabama</t>
        </is>
      </c>
      <c r="D44" t="inlineStr">
        <is>
          <t>AL</t>
        </is>
      </c>
      <c r="E44" t="inlineStr">
        <is>
          <t>East South Central</t>
        </is>
      </c>
      <c r="F44" t="inlineStr">
        <is>
          <t>SCH/RRC</t>
        </is>
      </c>
      <c r="G44" s="16" t="n">
        <v>0.9599</v>
      </c>
      <c r="H44" s="16" t="n">
        <v>0.9119</v>
      </c>
      <c r="I44" s="16" t="n">
        <v>1.6691</v>
      </c>
      <c r="J44" s="16" t="n">
        <v>1.6662</v>
      </c>
      <c r="K44" s="17" t="n">
        <v>4281</v>
      </c>
      <c r="L44" s="16" t="n">
        <v>1</v>
      </c>
      <c r="M44" s="18" t="n">
        <v>47050618.11920521</v>
      </c>
      <c r="N44" s="18" t="n">
        <v>46987018.56966259</v>
      </c>
      <c r="O44" s="19" t="n">
        <v>-63599.54954261333</v>
      </c>
      <c r="P44" s="20" t="n">
        <v>-0.001351726121460945</v>
      </c>
      <c r="Q44" s="27">
        <f>IF(O44&gt;0,O44,"")</f>
        <v/>
      </c>
      <c r="R44" s="28">
        <f>IF(O44&gt;0,P44,"")</f>
        <v/>
      </c>
    </row>
    <row r="45">
      <c r="A45" t="inlineStr">
        <is>
          <t>010095</t>
        </is>
      </c>
      <c r="B45" t="inlineStr">
        <is>
          <t>Hale County Hospital</t>
        </is>
      </c>
      <c r="C45" t="inlineStr">
        <is>
          <t>Alabama</t>
        </is>
      </c>
      <c r="D45" t="inlineStr">
        <is>
          <t>AL</t>
        </is>
      </c>
      <c r="E45" t="inlineStr">
        <is>
          <t>East South Central</t>
        </is>
      </c>
      <c r="F45" t="inlineStr">
        <is>
          <t>IPPS</t>
        </is>
      </c>
      <c r="G45" s="16" t="n">
        <v>0.9599</v>
      </c>
      <c r="H45" s="16" t="n">
        <v>0.9119</v>
      </c>
      <c r="I45" s="16" t="n">
        <v>1.0985</v>
      </c>
      <c r="J45" s="16" t="n">
        <v>1.0905</v>
      </c>
      <c r="K45" s="17" t="n">
        <v>42</v>
      </c>
      <c r="L45" s="16" t="n">
        <v>1</v>
      </c>
      <c r="M45" s="18" t="n">
        <v>303799.5316138747</v>
      </c>
      <c r="N45" s="18" t="n">
        <v>301703.5992935929</v>
      </c>
      <c r="O45" s="19" t="n">
        <v>-2095.932320281747</v>
      </c>
      <c r="P45" s="20" t="n">
        <v>-0.006899063698839569</v>
      </c>
      <c r="Q45" s="27">
        <f>IF(O45&gt;0,O45,"")</f>
        <v/>
      </c>
      <c r="R45" s="28">
        <f>IF(O45&gt;0,P45,"")</f>
        <v/>
      </c>
    </row>
    <row r="46">
      <c r="A46" t="inlineStr">
        <is>
          <t>010097</t>
        </is>
      </c>
      <c r="B46" t="inlineStr">
        <is>
          <t>Elmore Community Hospital</t>
        </is>
      </c>
      <c r="C46" t="inlineStr">
        <is>
          <t>Alabama</t>
        </is>
      </c>
      <c r="D46" t="inlineStr">
        <is>
          <t>AL</t>
        </is>
      </c>
      <c r="E46" t="inlineStr">
        <is>
          <t>East South Central</t>
        </is>
      </c>
      <c r="F46" t="inlineStr">
        <is>
          <t>IPPS</t>
        </is>
      </c>
      <c r="G46" s="16" t="n">
        <v>0.7901</v>
      </c>
      <c r="H46" s="16" t="n">
        <v>0.7814</v>
      </c>
      <c r="I46" s="16" t="n">
        <v>1.0597</v>
      </c>
      <c r="J46" s="16" t="n">
        <v>1.0457</v>
      </c>
      <c r="K46" s="17" t="n">
        <v>136</v>
      </c>
      <c r="L46" s="16" t="n">
        <v>1</v>
      </c>
      <c r="M46" s="18" t="n">
        <v>846532.9545237867</v>
      </c>
      <c r="N46" s="18" t="n">
        <v>856633.348667128</v>
      </c>
      <c r="O46" s="19" t="n">
        <v>10100.39414334134</v>
      </c>
      <c r="P46" s="20" t="n">
        <v>0.01193148369400843</v>
      </c>
      <c r="Q46" s="27">
        <f>IF(O46&gt;0,O46,"")</f>
        <v/>
      </c>
      <c r="R46" s="28">
        <f>IF(O46&gt;0,P46,"")</f>
        <v/>
      </c>
    </row>
    <row r="47">
      <c r="A47" t="inlineStr">
        <is>
          <t>010099</t>
        </is>
      </c>
      <c r="B47" t="inlineStr">
        <is>
          <t>D W Mcmillan Memorial Hospital</t>
        </is>
      </c>
      <c r="C47" t="inlineStr">
        <is>
          <t>Alabama</t>
        </is>
      </c>
      <c r="D47" t="inlineStr">
        <is>
          <t>AL</t>
        </is>
      </c>
      <c r="E47" t="inlineStr">
        <is>
          <t>East South Central</t>
        </is>
      </c>
      <c r="F47" t="inlineStr">
        <is>
          <t>IPPS</t>
        </is>
      </c>
      <c r="G47" s="16" t="n">
        <v>0.8034</v>
      </c>
      <c r="H47" s="16" t="n">
        <v>0.8236</v>
      </c>
      <c r="I47" s="16" t="n">
        <v>1.0455</v>
      </c>
      <c r="J47" s="16" t="n">
        <v>1.0317</v>
      </c>
      <c r="K47" s="17" t="n">
        <v>146</v>
      </c>
      <c r="L47" s="16" t="n">
        <v>1</v>
      </c>
      <c r="M47" s="18" t="n">
        <v>905099.852919949</v>
      </c>
      <c r="N47" s="18" t="n">
        <v>934769.6876577303</v>
      </c>
      <c r="O47" s="19" t="n">
        <v>29669.83473778132</v>
      </c>
      <c r="P47" s="20" t="n">
        <v>0.03278073092384587</v>
      </c>
      <c r="Q47" s="27">
        <f>IF(O47&gt;0,O47,"")</f>
        <v/>
      </c>
      <c r="R47" s="28">
        <f>IF(O47&gt;0,P47,"")</f>
        <v/>
      </c>
    </row>
    <row r="48">
      <c r="A48" t="inlineStr">
        <is>
          <t>010100</t>
        </is>
      </c>
      <c r="B48" t="inlineStr">
        <is>
          <t>Thomas Hospital</t>
        </is>
      </c>
      <c r="C48" t="inlineStr">
        <is>
          <t>Alabama</t>
        </is>
      </c>
      <c r="D48" t="inlineStr">
        <is>
          <t>AL</t>
        </is>
      </c>
      <c r="E48" t="inlineStr">
        <is>
          <t>East South Central</t>
        </is>
      </c>
      <c r="F48" t="inlineStr">
        <is>
          <t>Rural Referral Center (RRC)</t>
        </is>
      </c>
      <c r="G48" s="16" t="n">
        <v>0.8809</v>
      </c>
      <c r="H48" s="16" t="n">
        <v>0.8792</v>
      </c>
      <c r="I48" s="16" t="n">
        <v>1.8408</v>
      </c>
      <c r="J48" s="16" t="n">
        <v>1.8448</v>
      </c>
      <c r="K48" s="17" t="n">
        <v>2810</v>
      </c>
      <c r="L48" s="16" t="n">
        <v>1</v>
      </c>
      <c r="M48" s="18" t="n">
        <v>32349656.65223386</v>
      </c>
      <c r="N48" s="18" t="n">
        <v>33415364.90106657</v>
      </c>
      <c r="O48" s="19" t="n">
        <v>1065708.24883271</v>
      </c>
      <c r="P48" s="20" t="n">
        <v>0.03294341761612234</v>
      </c>
      <c r="Q48" s="27">
        <f>IF(O48&gt;0,O48,"")</f>
        <v/>
      </c>
      <c r="R48" s="28">
        <f>IF(O48&gt;0,P48,"")</f>
        <v/>
      </c>
    </row>
    <row r="49">
      <c r="A49" t="inlineStr">
        <is>
          <t>010101</t>
        </is>
      </c>
      <c r="B49" t="inlineStr">
        <is>
          <t>Citizens Baptist Medical Center</t>
        </is>
      </c>
      <c r="C49" t="inlineStr">
        <is>
          <t>Alabama</t>
        </is>
      </c>
      <c r="D49" t="inlineStr">
        <is>
          <t>AL</t>
        </is>
      </c>
      <c r="E49" t="inlineStr">
        <is>
          <t>East South Central</t>
        </is>
      </c>
      <c r="F49" t="inlineStr">
        <is>
          <t>Rural Referral Center (RRC)</t>
        </is>
      </c>
      <c r="G49" s="16" t="n">
        <v>0.7965</v>
      </c>
      <c r="H49" s="16" t="n">
        <v>0.7974</v>
      </c>
      <c r="I49" s="16" t="n">
        <v>1.3784</v>
      </c>
      <c r="J49" s="16" t="n">
        <v>1.3632</v>
      </c>
      <c r="K49" s="17" t="n">
        <v>258</v>
      </c>
      <c r="L49" s="16" t="n">
        <v>1</v>
      </c>
      <c r="M49" s="18" t="n">
        <v>2098425.661827219</v>
      </c>
      <c r="N49" s="18" t="n">
        <v>2142809.245681768</v>
      </c>
      <c r="O49" s="19" t="n">
        <v>44383.58385454863</v>
      </c>
      <c r="P49" s="20" t="n">
        <v>0.02115089643723729</v>
      </c>
      <c r="Q49" s="27">
        <f>IF(O49&gt;0,O49,"")</f>
        <v/>
      </c>
      <c r="R49" s="28">
        <f>IF(O49&gt;0,P49,"")</f>
        <v/>
      </c>
    </row>
    <row r="50">
      <c r="A50" t="inlineStr">
        <is>
          <t>010103</t>
        </is>
      </c>
      <c r="B50" t="inlineStr">
        <is>
          <t>Princeton Baptist Medical Center</t>
        </is>
      </c>
      <c r="C50" t="inlineStr">
        <is>
          <t>Alabama</t>
        </is>
      </c>
      <c r="D50" t="inlineStr">
        <is>
          <t>AL</t>
        </is>
      </c>
      <c r="E50" t="inlineStr">
        <is>
          <t>East South Central</t>
        </is>
      </c>
      <c r="F50" t="inlineStr">
        <is>
          <t>IPPS</t>
        </is>
      </c>
      <c r="G50" s="16" t="n">
        <v>0.8255</v>
      </c>
      <c r="H50" s="16" t="n">
        <v>0.7974</v>
      </c>
      <c r="I50" s="16" t="n">
        <v>2.3046</v>
      </c>
      <c r="J50" s="16" t="n">
        <v>2.3167</v>
      </c>
      <c r="K50" s="17" t="n">
        <v>1477</v>
      </c>
      <c r="L50" s="16" t="n">
        <v>1</v>
      </c>
      <c r="M50" s="18" t="n">
        <v>20498404.47006227</v>
      </c>
      <c r="N50" s="18" t="n">
        <v>20847525.90541235</v>
      </c>
      <c r="O50" s="19" t="n">
        <v>349121.4353500865</v>
      </c>
      <c r="P50" s="20" t="n">
        <v>0.01703163950442949</v>
      </c>
      <c r="Q50" s="27">
        <f>IF(O50&gt;0,O50,"")</f>
        <v/>
      </c>
      <c r="R50" s="28">
        <f>IF(O50&gt;0,P50,"")</f>
        <v/>
      </c>
    </row>
    <row r="51">
      <c r="A51" t="inlineStr">
        <is>
          <t>010104</t>
        </is>
      </c>
      <c r="B51" t="inlineStr">
        <is>
          <t>Grandview Medical Center</t>
        </is>
      </c>
      <c r="C51" t="inlineStr">
        <is>
          <t>Alabama</t>
        </is>
      </c>
      <c r="D51" t="inlineStr">
        <is>
          <t>AL</t>
        </is>
      </c>
      <c r="E51" t="inlineStr">
        <is>
          <t>East South Central</t>
        </is>
      </c>
      <c r="F51" t="inlineStr">
        <is>
          <t>Rural Referral Center (RRC)</t>
        </is>
      </c>
      <c r="G51" s="16" t="n">
        <v>0.8255</v>
      </c>
      <c r="H51" s="16" t="n">
        <v>0.7974</v>
      </c>
      <c r="I51" s="16" t="n">
        <v>2.0089</v>
      </c>
      <c r="J51" s="16" t="n">
        <v>2.0214</v>
      </c>
      <c r="K51" s="17" t="n">
        <v>4854</v>
      </c>
      <c r="L51" s="16" t="n">
        <v>1</v>
      </c>
      <c r="M51" s="18" t="n">
        <v>58722170.02735099</v>
      </c>
      <c r="N51" s="18" t="n">
        <v>59780048.29368467</v>
      </c>
      <c r="O51" s="19" t="n">
        <v>1057878.266333677</v>
      </c>
      <c r="P51" s="20" t="n">
        <v>0.01801497229821292</v>
      </c>
      <c r="Q51" s="27">
        <f>IF(O51&gt;0,O51,"")</f>
        <v/>
      </c>
      <c r="R51" s="28">
        <f>IF(O51&gt;0,P51,"")</f>
        <v/>
      </c>
    </row>
    <row r="52">
      <c r="A52" t="inlineStr">
        <is>
          <t>010108</t>
        </is>
      </c>
      <c r="B52" t="inlineStr">
        <is>
          <t>Prattville Baptist Hospital</t>
        </is>
      </c>
      <c r="C52" t="inlineStr">
        <is>
          <t>Alabama</t>
        </is>
      </c>
      <c r="D52" t="inlineStr">
        <is>
          <t>AL</t>
        </is>
      </c>
      <c r="E52" t="inlineStr">
        <is>
          <t>East South Central</t>
        </is>
      </c>
      <c r="F52" t="inlineStr">
        <is>
          <t>IPPS</t>
        </is>
      </c>
      <c r="G52" s="16" t="n">
        <v>0.7901</v>
      </c>
      <c r="H52" s="16" t="n">
        <v>0.7814</v>
      </c>
      <c r="I52" s="16" t="n">
        <v>1.2134</v>
      </c>
      <c r="J52" s="16" t="n">
        <v>1.1975</v>
      </c>
      <c r="K52" s="17" t="n">
        <v>672</v>
      </c>
      <c r="L52" s="16" t="n">
        <v>1</v>
      </c>
      <c r="M52" s="18" t="n">
        <v>4789556.38441566</v>
      </c>
      <c r="N52" s="18" t="n">
        <v>4847231.437563715</v>
      </c>
      <c r="O52" s="19" t="n">
        <v>57675.05314805452</v>
      </c>
      <c r="P52" s="20" t="n">
        <v>0.01204183613658221</v>
      </c>
      <c r="Q52" s="27">
        <f>IF(O52&gt;0,O52,"")</f>
        <v/>
      </c>
      <c r="R52" s="28">
        <f>IF(O52&gt;0,P52,"")</f>
        <v/>
      </c>
    </row>
    <row r="53">
      <c r="A53" t="inlineStr">
        <is>
          <t>010112</t>
        </is>
      </c>
      <c r="B53" t="inlineStr">
        <is>
          <t>Whitfield Regional Hospital</t>
        </is>
      </c>
      <c r="C53" t="inlineStr">
        <is>
          <t>Alabama</t>
        </is>
      </c>
      <c r="D53" t="inlineStr">
        <is>
          <t>AL</t>
        </is>
      </c>
      <c r="E53" t="inlineStr">
        <is>
          <t>East South Central</t>
        </is>
      </c>
      <c r="F53" t="inlineStr">
        <is>
          <t>Sole Community Hospital (SCH)</t>
        </is>
      </c>
      <c r="G53" s="16" t="n">
        <v>0.7393</v>
      </c>
      <c r="H53" s="16" t="n">
        <v>0.7595</v>
      </c>
      <c r="I53" s="16" t="n">
        <v>1.5361</v>
      </c>
      <c r="J53" s="16" t="n">
        <v>1.5186</v>
      </c>
      <c r="K53" s="17" t="n">
        <v>259</v>
      </c>
      <c r="L53" s="16" t="n">
        <v>1</v>
      </c>
      <c r="M53" s="18" t="n">
        <v>2252291.396922327</v>
      </c>
      <c r="N53" s="18" t="n">
        <v>2331935.955362924</v>
      </c>
      <c r="O53" s="19" t="n">
        <v>79644.55844059726</v>
      </c>
      <c r="P53" s="20" t="n">
        <v>0.0353615693552924</v>
      </c>
      <c r="Q53" s="27">
        <f>IF(O53&gt;0,O53,"")</f>
        <v/>
      </c>
      <c r="R53" s="28">
        <f>IF(O53&gt;0,P53,"")</f>
        <v/>
      </c>
    </row>
    <row r="54">
      <c r="A54" t="inlineStr">
        <is>
          <t>010113</t>
        </is>
      </c>
      <c r="B54" t="inlineStr">
        <is>
          <t>Mobile Infirmary Medical Center</t>
        </is>
      </c>
      <c r="C54" t="inlineStr">
        <is>
          <t>Alabama</t>
        </is>
      </c>
      <c r="D54" t="inlineStr">
        <is>
          <t>AL</t>
        </is>
      </c>
      <c r="E54" t="inlineStr">
        <is>
          <t>East South Central</t>
        </is>
      </c>
      <c r="F54" t="inlineStr">
        <is>
          <t>Rural Referral Center (RRC)</t>
        </is>
      </c>
      <c r="G54" s="16" t="n">
        <v>0.8809</v>
      </c>
      <c r="H54" s="16" t="n">
        <v>0.8792</v>
      </c>
      <c r="I54" s="16" t="n">
        <v>1.9214</v>
      </c>
      <c r="J54" s="16" t="n">
        <v>1.9224</v>
      </c>
      <c r="K54" s="17" t="n">
        <v>3962</v>
      </c>
      <c r="L54" s="16" t="n">
        <v>1</v>
      </c>
      <c r="M54" s="18" t="n">
        <v>47608994.31303418</v>
      </c>
      <c r="N54" s="18" t="n">
        <v>49096307.14220306</v>
      </c>
      <c r="O54" s="19" t="n">
        <v>1487312.829168871</v>
      </c>
      <c r="P54" s="20" t="n">
        <v>0.03124016481821967</v>
      </c>
      <c r="Q54" s="27">
        <f>IF(O54&gt;0,O54,"")</f>
        <v/>
      </c>
      <c r="R54" s="28">
        <f>IF(O54&gt;0,P54,"")</f>
        <v/>
      </c>
    </row>
    <row r="55">
      <c r="A55" t="inlineStr">
        <is>
          <t>010114</t>
        </is>
      </c>
      <c r="B55" t="inlineStr">
        <is>
          <t>Medical West, An Affiliate Of Uab Health System</t>
        </is>
      </c>
      <c r="C55" t="inlineStr">
        <is>
          <t>Alabama</t>
        </is>
      </c>
      <c r="D55" t="inlineStr">
        <is>
          <t>AL</t>
        </is>
      </c>
      <c r="E55" t="inlineStr">
        <is>
          <t>East South Central</t>
        </is>
      </c>
      <c r="F55" t="inlineStr">
        <is>
          <t>IPPS</t>
        </is>
      </c>
      <c r="G55" s="16" t="n">
        <v>0.8255</v>
      </c>
      <c r="H55" s="16" t="n">
        <v>0.7974</v>
      </c>
      <c r="I55" s="16" t="n">
        <v>1.6096</v>
      </c>
      <c r="J55" s="16" t="n">
        <v>1.6021</v>
      </c>
      <c r="K55" s="17" t="n">
        <v>1243</v>
      </c>
      <c r="L55" s="16" t="n">
        <v>1</v>
      </c>
      <c r="M55" s="18" t="n">
        <v>12048503.20286694</v>
      </c>
      <c r="N55" s="18" t="n">
        <v>12132910.03266909</v>
      </c>
      <c r="O55" s="19" t="n">
        <v>84406.82980215363</v>
      </c>
      <c r="P55" s="20" t="n">
        <v>0.007005586368775587</v>
      </c>
      <c r="Q55" s="27">
        <f>IF(O55&gt;0,O55,"")</f>
        <v/>
      </c>
      <c r="R55" s="28">
        <f>IF(O55&gt;0,P55,"")</f>
        <v/>
      </c>
    </row>
    <row r="56">
      <c r="A56" t="inlineStr">
        <is>
          <t>010118</t>
        </is>
      </c>
      <c r="B56" t="inlineStr">
        <is>
          <t>Vaughan Regional Medical Center Parkway Campus</t>
        </is>
      </c>
      <c r="C56" t="inlineStr">
        <is>
          <t>Alabama</t>
        </is>
      </c>
      <c r="D56" t="inlineStr">
        <is>
          <t>AL</t>
        </is>
      </c>
      <c r="E56" t="inlineStr">
        <is>
          <t>East South Central</t>
        </is>
      </c>
      <c r="F56" t="inlineStr">
        <is>
          <t>SCH/RRC</t>
        </is>
      </c>
      <c r="G56" s="16" t="n">
        <v>0.7965</v>
      </c>
      <c r="H56" s="16" t="n">
        <v>0.7648</v>
      </c>
      <c r="I56" s="16" t="n">
        <v>1.4995</v>
      </c>
      <c r="J56" s="16" t="n">
        <v>1.4892</v>
      </c>
      <c r="K56" s="17" t="n">
        <v>480</v>
      </c>
      <c r="L56" s="16" t="n">
        <v>1</v>
      </c>
      <c r="M56" s="18" t="n">
        <v>4247039.749368887</v>
      </c>
      <c r="N56" s="18" t="n">
        <v>4254432.808592978</v>
      </c>
      <c r="O56" s="19" t="n">
        <v>7393.059224090539</v>
      </c>
      <c r="P56" s="20" t="n">
        <v>0.001740755834740928</v>
      </c>
      <c r="Q56" s="27">
        <f>IF(O56&gt;0,O56,"")</f>
        <v/>
      </c>
      <c r="R56" s="28">
        <f>IF(O56&gt;0,P56,"")</f>
        <v/>
      </c>
    </row>
    <row r="57">
      <c r="A57" t="inlineStr">
        <is>
          <t>010126</t>
        </is>
      </c>
      <c r="B57" t="inlineStr">
        <is>
          <t>Troy Regional Medical Center</t>
        </is>
      </c>
      <c r="C57" t="inlineStr">
        <is>
          <t>Alabama</t>
        </is>
      </c>
      <c r="D57" t="inlineStr">
        <is>
          <t>AL</t>
        </is>
      </c>
      <c r="E57" t="inlineStr">
        <is>
          <t>East South Central</t>
        </is>
      </c>
      <c r="F57" t="inlineStr">
        <is>
          <t>IPPS</t>
        </is>
      </c>
      <c r="G57" s="16" t="n">
        <v>0.7693</v>
      </c>
      <c r="H57" s="16" t="n">
        <v>0.7675</v>
      </c>
      <c r="I57" s="16" t="n">
        <v>1.1758</v>
      </c>
      <c r="J57" s="16" t="n">
        <v>1.1619</v>
      </c>
      <c r="K57" s="17" t="n">
        <v>143</v>
      </c>
      <c r="L57" s="16" t="n">
        <v>1</v>
      </c>
      <c r="M57" s="18" t="n">
        <v>972981.8804027475</v>
      </c>
      <c r="N57" s="18" t="n">
        <v>990837.6111555421</v>
      </c>
      <c r="O57" s="19" t="n">
        <v>17855.73075279454</v>
      </c>
      <c r="P57" s="20" t="n">
        <v>0.01835155526781598</v>
      </c>
      <c r="Q57" s="27">
        <f>IF(O57&gt;0,O57,"")</f>
        <v/>
      </c>
      <c r="R57" s="28">
        <f>IF(O57&gt;0,P57,"")</f>
        <v/>
      </c>
    </row>
    <row r="58">
      <c r="A58" t="inlineStr">
        <is>
          <t>010128</t>
        </is>
      </c>
      <c r="B58" t="inlineStr">
        <is>
          <t>Jackson Medical Center</t>
        </is>
      </c>
      <c r="C58" t="inlineStr">
        <is>
          <t>Alabama</t>
        </is>
      </c>
      <c r="D58" t="inlineStr">
        <is>
          <t>AL</t>
        </is>
      </c>
      <c r="E58" t="inlineStr">
        <is>
          <t>East South Central</t>
        </is>
      </c>
      <c r="F58" t="inlineStr">
        <is>
          <t>IPPS</t>
        </is>
      </c>
      <c r="G58" s="16" t="n">
        <v>0.7393</v>
      </c>
      <c r="H58" s="16" t="n">
        <v>0.7595</v>
      </c>
      <c r="I58" s="16" t="n">
        <v>0.9186</v>
      </c>
      <c r="J58" s="16" t="n">
        <v>0.9082</v>
      </c>
      <c r="K58" s="17" t="n">
        <v>126</v>
      </c>
      <c r="L58" s="16" t="n">
        <v>1</v>
      </c>
      <c r="M58" s="18" t="n">
        <v>655242.8806160791</v>
      </c>
      <c r="N58" s="18" t="n">
        <v>678461.9586299427</v>
      </c>
      <c r="O58" s="19" t="n">
        <v>23219.07801386365</v>
      </c>
      <c r="P58" s="20" t="n">
        <v>0.03543583410174922</v>
      </c>
      <c r="Q58" s="27">
        <f>IF(O58&gt;0,O58,"")</f>
        <v/>
      </c>
      <c r="R58" s="28">
        <f>IF(O58&gt;0,P58,"")</f>
        <v/>
      </c>
    </row>
    <row r="59">
      <c r="A59" t="inlineStr">
        <is>
          <t>010129</t>
        </is>
      </c>
      <c r="B59" t="inlineStr">
        <is>
          <t>North Baldwin Infirmary</t>
        </is>
      </c>
      <c r="C59" t="inlineStr">
        <is>
          <t>Alabama</t>
        </is>
      </c>
      <c r="D59" t="inlineStr">
        <is>
          <t>AL</t>
        </is>
      </c>
      <c r="E59" t="inlineStr">
        <is>
          <t>East South Central</t>
        </is>
      </c>
      <c r="F59" t="inlineStr">
        <is>
          <t>IPPS</t>
        </is>
      </c>
      <c r="G59" s="16" t="n">
        <v>0.8809</v>
      </c>
      <c r="H59" s="16" t="n">
        <v>0.8792</v>
      </c>
      <c r="I59" s="16" t="n">
        <v>1.3254</v>
      </c>
      <c r="J59" s="16" t="n">
        <v>1.3134</v>
      </c>
      <c r="K59" s="17" t="n">
        <v>210</v>
      </c>
      <c r="L59" s="16" t="n">
        <v>1</v>
      </c>
      <c r="M59" s="18" t="n">
        <v>1740696.319301615</v>
      </c>
      <c r="N59" s="18" t="n">
        <v>1777898.259920502</v>
      </c>
      <c r="O59" s="19" t="n">
        <v>37201.94061888754</v>
      </c>
      <c r="P59" s="20" t="n">
        <v>0.02137187297196868</v>
      </c>
      <c r="Q59" s="27">
        <f>IF(O59&gt;0,O59,"")</f>
        <v/>
      </c>
      <c r="R59" s="28">
        <f>IF(O59&gt;0,P59,"")</f>
        <v/>
      </c>
    </row>
    <row r="60">
      <c r="A60" t="inlineStr">
        <is>
          <t>010130</t>
        </is>
      </c>
      <c r="B60" t="inlineStr">
        <is>
          <t>St Vincent'S St Clair</t>
        </is>
      </c>
      <c r="C60" t="inlineStr">
        <is>
          <t>Alabama</t>
        </is>
      </c>
      <c r="D60" t="inlineStr">
        <is>
          <t>AL</t>
        </is>
      </c>
      <c r="E60" t="inlineStr">
        <is>
          <t>East South Central</t>
        </is>
      </c>
      <c r="F60" t="inlineStr">
        <is>
          <t>IPPS</t>
        </is>
      </c>
      <c r="G60" s="16" t="n">
        <v>0.8255</v>
      </c>
      <c r="H60" s="16" t="n">
        <v>0.7974</v>
      </c>
      <c r="I60" s="16" t="n">
        <v>1.3311</v>
      </c>
      <c r="J60" s="16" t="n">
        <v>1.3204</v>
      </c>
      <c r="K60" s="17" t="n">
        <v>545</v>
      </c>
      <c r="L60" s="16" t="n">
        <v>1</v>
      </c>
      <c r="M60" s="18" t="n">
        <v>4368689.624255782</v>
      </c>
      <c r="N60" s="18" t="n">
        <v>4384360.39619222</v>
      </c>
      <c r="O60" s="19" t="n">
        <v>15670.77193643805</v>
      </c>
      <c r="P60" s="20" t="n">
        <v>0.003587064608442538</v>
      </c>
      <c r="Q60" s="27">
        <f>IF(O60&gt;0,O60,"")</f>
        <v/>
      </c>
      <c r="R60" s="28">
        <f>IF(O60&gt;0,P60,"")</f>
        <v/>
      </c>
    </row>
    <row r="61">
      <c r="A61" t="inlineStr">
        <is>
          <t>010131</t>
        </is>
      </c>
      <c r="B61" t="inlineStr">
        <is>
          <t>Crestwood Medical Center</t>
        </is>
      </c>
      <c r="C61" t="inlineStr">
        <is>
          <t>Alabama</t>
        </is>
      </c>
      <c r="D61" t="inlineStr">
        <is>
          <t>AL</t>
        </is>
      </c>
      <c r="E61" t="inlineStr">
        <is>
          <t>East South Central</t>
        </is>
      </c>
      <c r="F61" t="inlineStr">
        <is>
          <t>IPPS</t>
        </is>
      </c>
      <c r="G61" s="16" t="n">
        <v>0.8115</v>
      </c>
      <c r="H61" s="16" t="n">
        <v>0.8371</v>
      </c>
      <c r="I61" s="16" t="n">
        <v>1.6738</v>
      </c>
      <c r="J61" s="16" t="n">
        <v>1.6723</v>
      </c>
      <c r="K61" s="17" t="n">
        <v>2192</v>
      </c>
      <c r="L61" s="16" t="n">
        <v>1</v>
      </c>
      <c r="M61" s="18" t="n">
        <v>21879652.44151463</v>
      </c>
      <c r="N61" s="18" t="n">
        <v>22962302.6563083</v>
      </c>
      <c r="O61" s="19" t="n">
        <v>1082650.214793667</v>
      </c>
      <c r="P61" s="20" t="n">
        <v>0.04948205725331531</v>
      </c>
      <c r="Q61" s="27">
        <f>IF(O61&gt;0,O61,"")</f>
        <v/>
      </c>
      <c r="R61" s="28">
        <f>IF(O61&gt;0,P61,"")</f>
        <v/>
      </c>
    </row>
    <row r="62">
      <c r="A62" t="inlineStr">
        <is>
          <t>010138</t>
        </is>
      </c>
      <c r="B62" t="inlineStr">
        <is>
          <t>Hill Hospital Of Sumter County</t>
        </is>
      </c>
      <c r="C62" t="inlineStr">
        <is>
          <t>Alabama</t>
        </is>
      </c>
      <c r="D62" t="inlineStr">
        <is>
          <t>AL</t>
        </is>
      </c>
      <c r="E62" t="inlineStr">
        <is>
          <t>East South Central</t>
        </is>
      </c>
      <c r="F62" t="inlineStr">
        <is>
          <t>IPPS</t>
        </is>
      </c>
      <c r="G62" s="16" t="n">
        <v>0.7393</v>
      </c>
      <c r="H62" s="16" t="n">
        <v>0.7595</v>
      </c>
      <c r="I62" s="16" t="n">
        <v>0.9479</v>
      </c>
      <c r="J62" s="16" t="n">
        <v>0.9235</v>
      </c>
      <c r="K62" s="17" t="n">
        <v>5</v>
      </c>
      <c r="L62" s="16" t="n">
        <v>1</v>
      </c>
      <c r="M62" s="18" t="n">
        <v>26831.06135181477</v>
      </c>
      <c r="N62" s="18" t="n">
        <v>27376.65375060525</v>
      </c>
      <c r="O62" s="19" t="n">
        <v>545.5923987904825</v>
      </c>
      <c r="P62" s="20" t="n">
        <v>0.02033435769224912</v>
      </c>
      <c r="Q62" s="27">
        <f>IF(O62&gt;0,O62,"")</f>
        <v/>
      </c>
      <c r="R62" s="28">
        <f>IF(O62&gt;0,P62,"")</f>
        <v/>
      </c>
    </row>
    <row r="63">
      <c r="A63" t="inlineStr">
        <is>
          <t>010139</t>
        </is>
      </c>
      <c r="B63" t="inlineStr">
        <is>
          <t>Baptist Health Brookwood Hospital</t>
        </is>
      </c>
      <c r="C63" t="inlineStr">
        <is>
          <t>Alabama</t>
        </is>
      </c>
      <c r="D63" t="inlineStr">
        <is>
          <t>AL</t>
        </is>
      </c>
      <c r="E63" t="inlineStr">
        <is>
          <t>East South Central</t>
        </is>
      </c>
      <c r="F63" t="inlineStr">
        <is>
          <t>IPPS</t>
        </is>
      </c>
      <c r="G63" s="16" t="n">
        <v>0.8255</v>
      </c>
      <c r="H63" s="16" t="n">
        <v>0.7974</v>
      </c>
      <c r="I63" s="16" t="n">
        <v>2.1123</v>
      </c>
      <c r="J63" s="16" t="n">
        <v>2.1128</v>
      </c>
      <c r="K63" s="17" t="n">
        <v>1590</v>
      </c>
      <c r="L63" s="16" t="n">
        <v>1</v>
      </c>
      <c r="M63" s="18" t="n">
        <v>20225381.80586192</v>
      </c>
      <c r="N63" s="18" t="n">
        <v>20467261.61056161</v>
      </c>
      <c r="O63" s="19" t="n">
        <v>241879.8046996966</v>
      </c>
      <c r="P63" s="20" t="n">
        <v>0.01195922069711399</v>
      </c>
      <c r="Q63" s="27">
        <f>IF(O63&gt;0,O63,"")</f>
        <v/>
      </c>
      <c r="R63" s="28">
        <f>IF(O63&gt;0,P63,"")</f>
        <v/>
      </c>
    </row>
    <row r="64">
      <c r="A64" t="inlineStr">
        <is>
          <t>010144</t>
        </is>
      </c>
      <c r="B64" t="inlineStr">
        <is>
          <t>Springhill Memorial Hospital</t>
        </is>
      </c>
      <c r="C64" t="inlineStr">
        <is>
          <t>Alabama</t>
        </is>
      </c>
      <c r="D64" t="inlineStr">
        <is>
          <t>AL</t>
        </is>
      </c>
      <c r="E64" t="inlineStr">
        <is>
          <t>East South Central</t>
        </is>
      </c>
      <c r="F64" t="inlineStr">
        <is>
          <t>IPPS</t>
        </is>
      </c>
      <c r="G64" s="16" t="n">
        <v>0.8062</v>
      </c>
      <c r="H64" s="16" t="n">
        <v>0.8036</v>
      </c>
      <c r="I64" s="16" t="n">
        <v>2.1326</v>
      </c>
      <c r="J64" s="16" t="n">
        <v>2.1345</v>
      </c>
      <c r="K64" s="17" t="n">
        <v>1573</v>
      </c>
      <c r="L64" s="16" t="n">
        <v>1</v>
      </c>
      <c r="M64" s="18" t="n">
        <v>19930375.07250453</v>
      </c>
      <c r="N64" s="18" t="n">
        <v>20546326.1869466</v>
      </c>
      <c r="O64" s="19" t="n">
        <v>615951.1144420728</v>
      </c>
      <c r="P64" s="20" t="n">
        <v>0.03090514414311371</v>
      </c>
      <c r="Q64" s="27">
        <f>IF(O64&gt;0,O64,"")</f>
        <v/>
      </c>
      <c r="R64" s="28">
        <f>IF(O64&gt;0,P64,"")</f>
        <v/>
      </c>
    </row>
    <row r="65">
      <c r="A65" t="inlineStr">
        <is>
          <t>010148</t>
        </is>
      </c>
      <c r="B65" t="inlineStr">
        <is>
          <t>Evergreen Medical Center</t>
        </is>
      </c>
      <c r="C65" t="inlineStr">
        <is>
          <t>Alabama</t>
        </is>
      </c>
      <c r="D65" t="inlineStr">
        <is>
          <t>AL</t>
        </is>
      </c>
      <c r="E65" t="inlineStr">
        <is>
          <t>East South Central</t>
        </is>
      </c>
      <c r="F65" t="inlineStr">
        <is>
          <t>IPPS</t>
        </is>
      </c>
      <c r="G65" s="16" t="n">
        <v>0.7393</v>
      </c>
      <c r="H65" s="16" t="n">
        <v>0.7595</v>
      </c>
      <c r="I65" s="16" t="n">
        <v>0.896</v>
      </c>
      <c r="J65" s="16" t="n">
        <v>0.8806</v>
      </c>
      <c r="K65" s="17" t="n">
        <v>200</v>
      </c>
      <c r="L65" s="16" t="n">
        <v>1</v>
      </c>
      <c r="M65" s="18" t="n">
        <v>1014479.627438592</v>
      </c>
      <c r="N65" s="18" t="n">
        <v>1044196.266065316</v>
      </c>
      <c r="O65" s="19" t="n">
        <v>29716.63862672413</v>
      </c>
      <c r="P65" s="20" t="n">
        <v>0.02929249422361902</v>
      </c>
      <c r="Q65" s="27">
        <f>IF(O65&gt;0,O65,"")</f>
        <v/>
      </c>
      <c r="R65" s="28">
        <f>IF(O65&gt;0,P65,"")</f>
        <v/>
      </c>
    </row>
    <row r="66">
      <c r="A66" t="inlineStr">
        <is>
          <t>010149</t>
        </is>
      </c>
      <c r="B66" t="inlineStr">
        <is>
          <t>Baptist Medical Center East</t>
        </is>
      </c>
      <c r="C66" t="inlineStr">
        <is>
          <t>Alabama</t>
        </is>
      </c>
      <c r="D66" t="inlineStr">
        <is>
          <t>AL</t>
        </is>
      </c>
      <c r="E66" t="inlineStr">
        <is>
          <t>East South Central</t>
        </is>
      </c>
      <c r="F66" t="inlineStr">
        <is>
          <t>IPPS</t>
        </is>
      </c>
      <c r="G66" s="16" t="n">
        <v>0.7901</v>
      </c>
      <c r="H66" s="16" t="n">
        <v>0.7814</v>
      </c>
      <c r="I66" s="16" t="n">
        <v>1.5393</v>
      </c>
      <c r="J66" s="16" t="n">
        <v>1.5259</v>
      </c>
      <c r="K66" s="17" t="n">
        <v>1288</v>
      </c>
      <c r="L66" s="16" t="n">
        <v>1</v>
      </c>
      <c r="M66" s="18" t="n">
        <v>11645580.96246178</v>
      </c>
      <c r="N66" s="18" t="n">
        <v>11838342.40524042</v>
      </c>
      <c r="O66" s="19" t="n">
        <v>192761.4427786376</v>
      </c>
      <c r="P66" s="20" t="n">
        <v>0.01655232516093292</v>
      </c>
      <c r="Q66" s="27">
        <f>IF(O66&gt;0,O66,"")</f>
        <v/>
      </c>
      <c r="R66" s="28">
        <f>IF(O66&gt;0,P66,"")</f>
        <v/>
      </c>
    </row>
    <row r="67">
      <c r="A67" t="inlineStr">
        <is>
          <t>010150</t>
        </is>
      </c>
      <c r="B67" t="inlineStr">
        <is>
          <t>Regional Medical Center Of Central Alabama</t>
        </is>
      </c>
      <c r="C67" t="inlineStr">
        <is>
          <t>Alabama</t>
        </is>
      </c>
      <c r="D67" t="inlineStr">
        <is>
          <t>AL</t>
        </is>
      </c>
      <c r="E67" t="inlineStr">
        <is>
          <t>East South Central</t>
        </is>
      </c>
      <c r="F67" t="inlineStr">
        <is>
          <t>Sole Community Hospital (SCH)</t>
        </is>
      </c>
      <c r="G67" s="16" t="n">
        <v>0.7693</v>
      </c>
      <c r="H67" s="16" t="n">
        <v>0.766</v>
      </c>
      <c r="I67" s="16" t="n">
        <v>0.9865</v>
      </c>
      <c r="J67" s="16" t="n">
        <v>0.9698</v>
      </c>
      <c r="K67" s="17" t="n">
        <v>166</v>
      </c>
      <c r="L67" s="16" t="n">
        <v>1</v>
      </c>
      <c r="M67" s="18" t="n">
        <v>947633.5692459564</v>
      </c>
      <c r="N67" s="18" t="n">
        <v>958993.7666616506</v>
      </c>
      <c r="O67" s="19" t="n">
        <v>11360.19741569425</v>
      </c>
      <c r="P67" s="20" t="n">
        <v>0.01198796431909192</v>
      </c>
      <c r="Q67" s="27">
        <f>IF(O67&gt;0,O67,"")</f>
        <v/>
      </c>
      <c r="R67" s="28">
        <f>IF(O67&gt;0,P67,"")</f>
        <v/>
      </c>
    </row>
    <row r="68">
      <c r="A68" t="inlineStr">
        <is>
          <t>010157</t>
        </is>
      </c>
      <c r="B68" t="inlineStr">
        <is>
          <t>North Alabama Shoals Hospital</t>
        </is>
      </c>
      <c r="C68" t="inlineStr">
        <is>
          <t>Alabama</t>
        </is>
      </c>
      <c r="D68" t="inlineStr">
        <is>
          <t>AL</t>
        </is>
      </c>
      <c r="E68" t="inlineStr">
        <is>
          <t>East South Central</t>
        </is>
      </c>
      <c r="F68" t="inlineStr">
        <is>
          <t>IPPS</t>
        </is>
      </c>
      <c r="G68" s="16" t="n">
        <v>0.8207</v>
      </c>
      <c r="H68" s="16" t="n">
        <v>0.8238</v>
      </c>
      <c r="I68" s="16" t="n">
        <v>1.0451</v>
      </c>
      <c r="J68" s="16" t="n">
        <v>1.013</v>
      </c>
      <c r="K68" s="17" t="n">
        <v>72</v>
      </c>
      <c r="L68" s="16" t="n">
        <v>1</v>
      </c>
      <c r="M68" s="18" t="n">
        <v>451629.883636486</v>
      </c>
      <c r="N68" s="18" t="n">
        <v>452689.8297009378</v>
      </c>
      <c r="O68" s="19" t="n">
        <v>1059.946064451826</v>
      </c>
      <c r="P68" s="20" t="n">
        <v>0.002346935184884642</v>
      </c>
      <c r="Q68" s="27">
        <f>IF(O68&gt;0,O68,"")</f>
        <v/>
      </c>
      <c r="R68" s="28">
        <f>IF(O68&gt;0,P68,"")</f>
        <v/>
      </c>
    </row>
    <row r="69">
      <c r="A69" t="inlineStr">
        <is>
          <t>010158</t>
        </is>
      </c>
      <c r="B69" t="inlineStr">
        <is>
          <t>Russellville Hospital</t>
        </is>
      </c>
      <c r="C69" t="inlineStr">
        <is>
          <t>Alabama</t>
        </is>
      </c>
      <c r="D69" t="inlineStr">
        <is>
          <t>AL</t>
        </is>
      </c>
      <c r="E69" t="inlineStr">
        <is>
          <t>East South Central</t>
        </is>
      </c>
      <c r="F69" t="inlineStr">
        <is>
          <t>IPPS</t>
        </is>
      </c>
      <c r="G69" s="16" t="n">
        <v>0.7459</v>
      </c>
      <c r="H69" s="16" t="n">
        <v>0.7661</v>
      </c>
      <c r="I69" s="16" t="n">
        <v>1.1877</v>
      </c>
      <c r="J69" s="16" t="n">
        <v>1.1764</v>
      </c>
      <c r="K69" s="17" t="n">
        <v>211</v>
      </c>
      <c r="L69" s="16" t="n">
        <v>1</v>
      </c>
      <c r="M69" s="18" t="n">
        <v>1425637.59034871</v>
      </c>
      <c r="N69" s="18" t="n">
        <v>1478749.061943926</v>
      </c>
      <c r="O69" s="19" t="n">
        <v>53111.47159521561</v>
      </c>
      <c r="P69" s="20" t="n">
        <v>0.03725453927054811</v>
      </c>
      <c r="Q69" s="27">
        <f>IF(O69&gt;0,O69,"")</f>
        <v/>
      </c>
      <c r="R69" s="28">
        <f>IF(O69&gt;0,P69,"")</f>
        <v/>
      </c>
    </row>
    <row r="70">
      <c r="A70" t="inlineStr">
        <is>
          <t>010164</t>
        </is>
      </c>
      <c r="B70" t="inlineStr">
        <is>
          <t>Coosa Valley Medical Center</t>
        </is>
      </c>
      <c r="C70" t="inlineStr">
        <is>
          <t>Alabama</t>
        </is>
      </c>
      <c r="D70" t="inlineStr">
        <is>
          <t>AL</t>
        </is>
      </c>
      <c r="E70" t="inlineStr">
        <is>
          <t>East South Central</t>
        </is>
      </c>
      <c r="F70" t="inlineStr">
        <is>
          <t>IPPS</t>
        </is>
      </c>
      <c r="G70" s="16" t="n">
        <v>0.7965</v>
      </c>
      <c r="H70" s="16" t="n">
        <v>0.7974</v>
      </c>
      <c r="I70" s="16" t="n">
        <v>1.2699</v>
      </c>
      <c r="J70" s="16" t="n">
        <v>1.2566</v>
      </c>
      <c r="K70" s="17" t="n">
        <v>435</v>
      </c>
      <c r="L70" s="16" t="n">
        <v>1</v>
      </c>
      <c r="M70" s="18" t="n">
        <v>3259548.131751896</v>
      </c>
      <c r="N70" s="18" t="n">
        <v>3330355.08301208</v>
      </c>
      <c r="O70" s="19" t="n">
        <v>70806.9512601844</v>
      </c>
      <c r="P70" s="20" t="n">
        <v>0.0217229347130788</v>
      </c>
      <c r="Q70" s="27">
        <f>IF(O70&gt;0,O70,"")</f>
        <v/>
      </c>
      <c r="R70" s="28">
        <f>IF(O70&gt;0,P70,"")</f>
        <v/>
      </c>
    </row>
    <row r="71">
      <c r="A71" t="inlineStr">
        <is>
          <t>010168</t>
        </is>
      </c>
      <c r="B71" t="inlineStr">
        <is>
          <t>Jack Hughston Memorial Hospital</t>
        </is>
      </c>
      <c r="C71" t="inlineStr">
        <is>
          <t>Alabama</t>
        </is>
      </c>
      <c r="D71" t="inlineStr">
        <is>
          <t>AL</t>
        </is>
      </c>
      <c r="E71" t="inlineStr">
        <is>
          <t>East South Central</t>
        </is>
      </c>
      <c r="F71" t="inlineStr">
        <is>
          <t>IPPS</t>
        </is>
      </c>
      <c r="G71" s="16" t="n">
        <v>0.7553</v>
      </c>
      <c r="H71" s="16" t="n">
        <v>0.7595</v>
      </c>
      <c r="I71" s="16" t="n">
        <v>2.6582</v>
      </c>
      <c r="J71" s="16" t="n">
        <v>2.7377</v>
      </c>
      <c r="K71" s="17" t="n">
        <v>579</v>
      </c>
      <c r="L71" s="16" t="n">
        <v>1</v>
      </c>
      <c r="M71" s="18" t="n">
        <v>8816174.638756627</v>
      </c>
      <c r="N71" s="18" t="n">
        <v>9398052.76001852</v>
      </c>
      <c r="O71" s="19" t="n">
        <v>581878.1212618928</v>
      </c>
      <c r="P71" s="20" t="n">
        <v>0.06600120178018126</v>
      </c>
      <c r="Q71" s="27">
        <f>IF(O71&gt;0,O71,"")</f>
        <v/>
      </c>
      <c r="R71" s="28">
        <f>IF(O71&gt;0,P71,"")</f>
        <v/>
      </c>
    </row>
    <row r="72">
      <c r="A72" t="inlineStr">
        <is>
          <t>010169</t>
        </is>
      </c>
      <c r="B72" t="inlineStr">
        <is>
          <t>Atmore Community Hospital</t>
        </is>
      </c>
      <c r="C72" t="inlineStr">
        <is>
          <t>Alabama</t>
        </is>
      </c>
      <c r="D72" t="inlineStr">
        <is>
          <t>AL</t>
        </is>
      </c>
      <c r="E72" t="inlineStr">
        <is>
          <t>East South Central</t>
        </is>
      </c>
      <c r="F72" t="inlineStr">
        <is>
          <t>IPPS</t>
        </is>
      </c>
      <c r="G72" s="16" t="n">
        <v>0.8034</v>
      </c>
      <c r="H72" s="16" t="n">
        <v>0.8236</v>
      </c>
      <c r="I72" s="16" t="n">
        <v>0.9375</v>
      </c>
      <c r="J72" s="16" t="n">
        <v>0.9226</v>
      </c>
      <c r="K72" s="17" t="n">
        <v>82</v>
      </c>
      <c r="L72" s="16" t="n">
        <v>1</v>
      </c>
      <c r="M72" s="18" t="n">
        <v>455831.916257025</v>
      </c>
      <c r="N72" s="18" t="n">
        <v>469489.2333195762</v>
      </c>
      <c r="O72" s="19" t="n">
        <v>13657.31706255127</v>
      </c>
      <c r="P72" s="20" t="n">
        <v>0.02996130059232287</v>
      </c>
      <c r="Q72" s="27">
        <f>IF(O72&gt;0,O72,"")</f>
        <v/>
      </c>
      <c r="R72" s="28">
        <f>IF(O72&gt;0,P72,"")</f>
        <v/>
      </c>
    </row>
    <row r="73">
      <c r="A73" t="inlineStr">
        <is>
          <t>010173</t>
        </is>
      </c>
      <c r="B73" t="inlineStr">
        <is>
          <t>St Vincent'S Chilton</t>
        </is>
      </c>
      <c r="C73" t="inlineStr">
        <is>
          <t>Alabama</t>
        </is>
      </c>
      <c r="D73" t="inlineStr">
        <is>
          <t>AL</t>
        </is>
      </c>
      <c r="E73" t="inlineStr">
        <is>
          <t>East South Central</t>
        </is>
      </c>
      <c r="F73" t="inlineStr">
        <is>
          <t>IPPS</t>
        </is>
      </c>
      <c r="G73" s="16" t="n">
        <v>0.8272</v>
      </c>
      <c r="H73" s="16" t="n">
        <v>0.7974</v>
      </c>
      <c r="I73" s="16" t="n">
        <v>1.2148</v>
      </c>
      <c r="J73" s="16" t="n">
        <v>1.1952</v>
      </c>
      <c r="K73" s="17" t="n">
        <v>99</v>
      </c>
      <c r="L73" s="16" t="n">
        <v>1</v>
      </c>
      <c r="M73" s="18" t="n">
        <v>725098.4188666606</v>
      </c>
      <c r="N73" s="18" t="n">
        <v>720908.2693976043</v>
      </c>
      <c r="O73" s="19" t="n">
        <v>-4190.149469056283</v>
      </c>
      <c r="P73" s="20" t="n">
        <v>-0.005778732045238146</v>
      </c>
      <c r="Q73" s="27">
        <f>IF(O73&gt;0,O73,"")</f>
        <v/>
      </c>
      <c r="R73" s="28">
        <f>IF(O73&gt;0,P73,"")</f>
        <v/>
      </c>
    </row>
    <row r="74">
      <c r="A74" t="inlineStr">
        <is>
          <t>020001</t>
        </is>
      </c>
      <c r="B74" t="inlineStr">
        <is>
          <t>Providence Alaska Medical Center</t>
        </is>
      </c>
      <c r="C74" t="inlineStr">
        <is>
          <t>Alaska</t>
        </is>
      </c>
      <c r="D74" t="inlineStr">
        <is>
          <t>AK</t>
        </is>
      </c>
      <c r="E74" t="inlineStr">
        <is>
          <t>Pacific</t>
        </is>
      </c>
      <c r="F74" t="inlineStr">
        <is>
          <t>IPPS</t>
        </is>
      </c>
      <c r="G74" s="16" t="n">
        <v>1.1438</v>
      </c>
      <c r="H74" s="16" t="n">
        <v>1.1279</v>
      </c>
      <c r="I74" s="16" t="n">
        <v>2.2848</v>
      </c>
      <c r="J74" s="16" t="n">
        <v>2.2923</v>
      </c>
      <c r="K74" s="17" t="n">
        <v>5237</v>
      </c>
      <c r="L74" s="16" t="n">
        <v>1.28</v>
      </c>
      <c r="M74" s="18" t="n">
        <v>96158749.3315807</v>
      </c>
      <c r="N74" s="18" t="n">
        <v>98672012.46878512</v>
      </c>
      <c r="O74" s="19" t="n">
        <v>2513263.137204424</v>
      </c>
      <c r="P74" s="20" t="n">
        <v>0.02613660384182026</v>
      </c>
      <c r="Q74" s="27">
        <f>IF(O74&gt;0,O74,"")</f>
        <v/>
      </c>
      <c r="R74" s="28">
        <f>IF(O74&gt;0,P74,"")</f>
        <v/>
      </c>
    </row>
    <row r="75">
      <c r="A75" t="inlineStr">
        <is>
          <t>020006</t>
        </is>
      </c>
      <c r="B75" t="inlineStr">
        <is>
          <t>Mat-Su Regional Medical Center</t>
        </is>
      </c>
      <c r="C75" t="inlineStr">
        <is>
          <t>Alaska</t>
        </is>
      </c>
      <c r="D75" t="inlineStr">
        <is>
          <t>AK</t>
        </is>
      </c>
      <c r="E75" t="inlineStr">
        <is>
          <t>Pacific</t>
        </is>
      </c>
      <c r="F75" t="inlineStr">
        <is>
          <t>SCH/RRC</t>
        </is>
      </c>
      <c r="G75" s="16" t="n">
        <v>1.1438</v>
      </c>
      <c r="H75" s="16" t="n">
        <v>1.1279</v>
      </c>
      <c r="I75" s="16" t="n">
        <v>1.7608</v>
      </c>
      <c r="J75" s="16" t="n">
        <v>1.7547</v>
      </c>
      <c r="K75" s="17" t="n">
        <v>2160</v>
      </c>
      <c r="L75" s="16" t="n">
        <v>1.28</v>
      </c>
      <c r="M75" s="18" t="n">
        <v>30564818.6146293</v>
      </c>
      <c r="N75" s="18" t="n">
        <v>31152763.98660653</v>
      </c>
      <c r="O75" s="19" t="n">
        <v>587945.3719772361</v>
      </c>
      <c r="P75" s="20" t="n">
        <v>0.01923601704921706</v>
      </c>
      <c r="Q75" s="27">
        <f>IF(O75&gt;0,O75,"")</f>
        <v/>
      </c>
      <c r="R75" s="28">
        <f>IF(O75&gt;0,P75,"")</f>
        <v/>
      </c>
    </row>
    <row r="76">
      <c r="A76" t="inlineStr">
        <is>
          <t>020008</t>
        </is>
      </c>
      <c r="B76" t="inlineStr">
        <is>
          <t>Bartlett Regional Hospital</t>
        </is>
      </c>
      <c r="C76" t="inlineStr">
        <is>
          <t>Alaska</t>
        </is>
      </c>
      <c r="D76" t="inlineStr">
        <is>
          <t>AK</t>
        </is>
      </c>
      <c r="E76" t="inlineStr">
        <is>
          <t>Pacific</t>
        </is>
      </c>
      <c r="F76" t="inlineStr">
        <is>
          <t>Sole Community Hospital (SCH)</t>
        </is>
      </c>
      <c r="G76" s="16" t="n">
        <v>1.1438</v>
      </c>
      <c r="H76" s="16" t="n">
        <v>1.1279</v>
      </c>
      <c r="I76" s="16" t="n">
        <v>1.5729</v>
      </c>
      <c r="J76" s="16" t="n">
        <v>1.5573</v>
      </c>
      <c r="K76" s="17" t="n">
        <v>475</v>
      </c>
      <c r="L76" s="16" t="n">
        <v>1.36</v>
      </c>
      <c r="M76" s="18" t="n">
        <v>6141392.662675529</v>
      </c>
      <c r="N76" s="18" t="n">
        <v>6220227.548207005</v>
      </c>
      <c r="O76" s="19" t="n">
        <v>78834.88553147577</v>
      </c>
      <c r="P76" s="20" t="n">
        <v>0.01283664632137867</v>
      </c>
      <c r="Q76" s="27">
        <f>IF(O76&gt;0,O76,"")</f>
        <v/>
      </c>
      <c r="R76" s="28">
        <f>IF(O76&gt;0,P76,"")</f>
        <v/>
      </c>
    </row>
    <row r="77">
      <c r="A77" t="inlineStr">
        <is>
          <t>020012</t>
        </is>
      </c>
      <c r="B77" t="inlineStr">
        <is>
          <t>Fairbanks Memorial Hospital</t>
        </is>
      </c>
      <c r="C77" t="inlineStr">
        <is>
          <t>Alaska</t>
        </is>
      </c>
      <c r="D77" t="inlineStr">
        <is>
          <t>AK</t>
        </is>
      </c>
      <c r="E77" t="inlineStr">
        <is>
          <t>Pacific</t>
        </is>
      </c>
      <c r="F77" t="inlineStr">
        <is>
          <t>SCH/RRC</t>
        </is>
      </c>
      <c r="G77" s="16" t="n">
        <v>1.1438</v>
      </c>
      <c r="H77" s="16" t="n">
        <v>1.1279</v>
      </c>
      <c r="I77" s="16" t="n">
        <v>1.5984</v>
      </c>
      <c r="J77" s="16" t="n">
        <v>1.5942</v>
      </c>
      <c r="K77" s="17" t="n">
        <v>1425</v>
      </c>
      <c r="L77" s="16" t="n">
        <v>1.32</v>
      </c>
      <c r="M77" s="18" t="n">
        <v>18513696.91642083</v>
      </c>
      <c r="N77" s="18" t="n">
        <v>18887568.34524791</v>
      </c>
      <c r="O77" s="19" t="n">
        <v>373871.4288270734</v>
      </c>
      <c r="P77" s="20" t="n">
        <v>0.02019431508006734</v>
      </c>
      <c r="Q77" s="27">
        <f>IF(O77&gt;0,O77,"")</f>
        <v/>
      </c>
      <c r="R77" s="28">
        <f>IF(O77&gt;0,P77,"")</f>
        <v/>
      </c>
    </row>
    <row r="78">
      <c r="A78" t="inlineStr">
        <is>
          <t>020017</t>
        </is>
      </c>
      <c r="B78" t="inlineStr">
        <is>
          <t>Alaska Regional Hospital</t>
        </is>
      </c>
      <c r="C78" t="inlineStr">
        <is>
          <t>Alaska</t>
        </is>
      </c>
      <c r="D78" t="inlineStr">
        <is>
          <t>AK</t>
        </is>
      </c>
      <c r="E78" t="inlineStr">
        <is>
          <t>Pacific</t>
        </is>
      </c>
      <c r="F78" t="inlineStr">
        <is>
          <t>IPPS</t>
        </is>
      </c>
      <c r="G78" s="16" t="n">
        <v>1.1438</v>
      </c>
      <c r="H78" s="16" t="n">
        <v>1.1279</v>
      </c>
      <c r="I78" s="16" t="n">
        <v>2.3308</v>
      </c>
      <c r="J78" s="16" t="n">
        <v>2.375</v>
      </c>
      <c r="K78" s="17" t="n">
        <v>2685</v>
      </c>
      <c r="L78" s="16" t="n">
        <v>1.28</v>
      </c>
      <c r="M78" s="18" t="n">
        <v>50292976.76257105</v>
      </c>
      <c r="N78" s="18" t="n">
        <v>52414067.2582766</v>
      </c>
      <c r="O78" s="19" t="n">
        <v>2121090.495705545</v>
      </c>
      <c r="P78" s="20" t="n">
        <v>0.04217468585562227</v>
      </c>
      <c r="Q78" s="27">
        <f>IF(O78&gt;0,O78,"")</f>
        <v/>
      </c>
      <c r="R78" s="28">
        <f>IF(O78&gt;0,P78,"")</f>
        <v/>
      </c>
    </row>
    <row r="79">
      <c r="A79" t="inlineStr">
        <is>
          <t>020018</t>
        </is>
      </c>
      <c r="B79" t="inlineStr">
        <is>
          <t>Yukon Kuskokwim Delta Reg Hospital</t>
        </is>
      </c>
      <c r="C79" t="inlineStr">
        <is>
          <t>Alaska</t>
        </is>
      </c>
      <c r="D79" t="inlineStr">
        <is>
          <t>AK</t>
        </is>
      </c>
      <c r="E79" t="inlineStr">
        <is>
          <t>Pacific</t>
        </is>
      </c>
      <c r="F79" t="inlineStr">
        <is>
          <t>Indian Health Service (IHS)</t>
        </is>
      </c>
      <c r="G79" s="16" t="n">
        <v>1.9343</v>
      </c>
      <c r="H79" s="16" t="n">
        <v>1.9343</v>
      </c>
      <c r="I79" s="16" t="n">
        <v>1.0823</v>
      </c>
      <c r="J79" s="16" t="n">
        <v>1.0653</v>
      </c>
      <c r="K79" s="17" t="n">
        <v>184</v>
      </c>
      <c r="L79" s="16" t="n">
        <v>1.44</v>
      </c>
      <c r="M79" s="18" t="n">
        <v>2375124.465640605</v>
      </c>
      <c r="N79" s="18" t="n">
        <v>2412342.75265471</v>
      </c>
      <c r="O79" s="19" t="n">
        <v>37218.28701410536</v>
      </c>
      <c r="P79" s="20" t="n">
        <v>0.01567003647704292</v>
      </c>
      <c r="Q79" s="27">
        <f>IF(O79&gt;0,O79,"")</f>
        <v/>
      </c>
      <c r="R79" s="28">
        <f>IF(O79&gt;0,P79,"")</f>
        <v/>
      </c>
    </row>
    <row r="80">
      <c r="A80" t="inlineStr">
        <is>
          <t>020024</t>
        </is>
      </c>
      <c r="B80" t="inlineStr">
        <is>
          <t>Central Peninsula General Hospital</t>
        </is>
      </c>
      <c r="C80" t="inlineStr">
        <is>
          <t>Alaska</t>
        </is>
      </c>
      <c r="D80" t="inlineStr">
        <is>
          <t>AK</t>
        </is>
      </c>
      <c r="E80" t="inlineStr">
        <is>
          <t>Pacific</t>
        </is>
      </c>
      <c r="F80" t="inlineStr">
        <is>
          <t>Sole Community Hospital (SCH)</t>
        </is>
      </c>
      <c r="G80" s="16" t="n">
        <v>1.1438</v>
      </c>
      <c r="H80" s="16" t="n">
        <v>1.1279</v>
      </c>
      <c r="I80" s="16" t="n">
        <v>1.6367</v>
      </c>
      <c r="J80" s="16" t="n">
        <v>1.6257</v>
      </c>
      <c r="K80" s="17" t="n">
        <v>1084</v>
      </c>
      <c r="L80" s="16" t="n">
        <v>1.44</v>
      </c>
      <c r="M80" s="18" t="n">
        <v>14909659.48445704</v>
      </c>
      <c r="N80" s="18" t="n">
        <v>15152692.64601205</v>
      </c>
      <c r="O80" s="19" t="n">
        <v>243033.1615550108</v>
      </c>
      <c r="P80" s="20" t="n">
        <v>0.01630038310454823</v>
      </c>
      <c r="Q80" s="27">
        <f>IF(O80&gt;0,O80,"")</f>
        <v/>
      </c>
      <c r="R80" s="28">
        <f>IF(O80&gt;0,P80,"")</f>
        <v/>
      </c>
    </row>
    <row r="81">
      <c r="A81" t="inlineStr">
        <is>
          <t>020026</t>
        </is>
      </c>
      <c r="B81" t="inlineStr">
        <is>
          <t>Alaska Native Medical Center</t>
        </is>
      </c>
      <c r="C81" t="inlineStr">
        <is>
          <t>Alaska</t>
        </is>
      </c>
      <c r="D81" t="inlineStr">
        <is>
          <t>AK</t>
        </is>
      </c>
      <c r="E81" t="inlineStr">
        <is>
          <t>Pacific</t>
        </is>
      </c>
      <c r="F81" t="inlineStr">
        <is>
          <t>Indian Health Service (IHS)</t>
        </is>
      </c>
      <c r="G81" s="16" t="n">
        <v>1.9343</v>
      </c>
      <c r="H81" s="16" t="n">
        <v>1.9343</v>
      </c>
      <c r="I81" s="16" t="n">
        <v>1.8983</v>
      </c>
      <c r="J81" s="16" t="n">
        <v>1.8956</v>
      </c>
      <c r="K81" s="17" t="n">
        <v>1951</v>
      </c>
      <c r="L81" s="16" t="n">
        <v>1.28</v>
      </c>
      <c r="M81" s="18" t="n">
        <v>42811105.97584341</v>
      </c>
      <c r="N81" s="18" t="n">
        <v>44113007.89151386</v>
      </c>
      <c r="O81" s="19" t="n">
        <v>1301901.915670447</v>
      </c>
      <c r="P81" s="20" t="n">
        <v>0.03041037800810514</v>
      </c>
      <c r="Q81" s="27">
        <f>IF(O81&gt;0,O81,"")</f>
        <v/>
      </c>
      <c r="R81" s="28">
        <f>IF(O81&gt;0,P81,"")</f>
        <v/>
      </c>
    </row>
    <row r="82">
      <c r="A82" t="inlineStr">
        <is>
          <t>030002</t>
        </is>
      </c>
      <c r="B82" t="inlineStr">
        <is>
          <t>Banner - University Medical Center Phoenix</t>
        </is>
      </c>
      <c r="C82" t="inlineStr">
        <is>
          <t>Arizona</t>
        </is>
      </c>
      <c r="D82" t="inlineStr">
        <is>
          <t>AZ</t>
        </is>
      </c>
      <c r="E82" t="inlineStr">
        <is>
          <t>Mountain</t>
        </is>
      </c>
      <c r="F82" t="inlineStr">
        <is>
          <t>Rural Referral Center (RRC)</t>
        </is>
      </c>
      <c r="G82" s="16" t="n">
        <v>1.0741</v>
      </c>
      <c r="H82" s="16" t="n">
        <v>1.0204</v>
      </c>
      <c r="I82" s="16" t="n">
        <v>2.7224</v>
      </c>
      <c r="J82" s="16" t="n">
        <v>2.7434</v>
      </c>
      <c r="K82" s="17" t="n">
        <v>3535</v>
      </c>
      <c r="L82" s="16" t="n">
        <v>1</v>
      </c>
      <c r="M82" s="18" t="n">
        <v>68163140.48261413</v>
      </c>
      <c r="N82" s="18" t="n">
        <v>68483653.0289751</v>
      </c>
      <c r="O82" s="19" t="n">
        <v>320512.5463609695</v>
      </c>
      <c r="P82" s="20" t="n">
        <v>0.004702138781923059</v>
      </c>
      <c r="Q82" s="27">
        <f>IF(O82&gt;0,O82,"")</f>
        <v/>
      </c>
      <c r="R82" s="28">
        <f>IF(O82&gt;0,P82,"")</f>
        <v/>
      </c>
    </row>
    <row r="83">
      <c r="A83" t="inlineStr">
        <is>
          <t>030006</t>
        </is>
      </c>
      <c r="B83" t="inlineStr">
        <is>
          <t>Tucson Medical Center</t>
        </is>
      </c>
      <c r="C83" t="inlineStr">
        <is>
          <t>Arizona</t>
        </is>
      </c>
      <c r="D83" t="inlineStr">
        <is>
          <t>AZ</t>
        </is>
      </c>
      <c r="E83" t="inlineStr">
        <is>
          <t>Mountain</t>
        </is>
      </c>
      <c r="F83" t="inlineStr">
        <is>
          <t>Rural Referral Center (RRC)</t>
        </is>
      </c>
      <c r="G83" s="16" t="n">
        <v>1.0741</v>
      </c>
      <c r="H83" s="16" t="n">
        <v>1.0204</v>
      </c>
      <c r="I83" s="16" t="n">
        <v>2.0195</v>
      </c>
      <c r="J83" s="16" t="n">
        <v>2.0248</v>
      </c>
      <c r="K83" s="17" t="n">
        <v>6524</v>
      </c>
      <c r="L83" s="16" t="n">
        <v>1</v>
      </c>
      <c r="M83" s="18" t="n">
        <v>93318134.24288103</v>
      </c>
      <c r="N83" s="18" t="n">
        <v>93283417.92302254</v>
      </c>
      <c r="O83" s="19" t="n">
        <v>-34716.31985849142</v>
      </c>
      <c r="P83" s="20" t="n">
        <v>-0.0003720211525889977</v>
      </c>
      <c r="Q83" s="27">
        <f>IF(O83&gt;0,O83,"")</f>
        <v/>
      </c>
      <c r="R83" s="28">
        <f>IF(O83&gt;0,P83,"")</f>
        <v/>
      </c>
    </row>
    <row r="84">
      <c r="A84" t="inlineStr">
        <is>
          <t>030007</t>
        </is>
      </c>
      <c r="B84" t="inlineStr">
        <is>
          <t>Verde Valley Medical Center</t>
        </is>
      </c>
      <c r="C84" t="inlineStr">
        <is>
          <t>Arizona</t>
        </is>
      </c>
      <c r="D84" t="inlineStr">
        <is>
          <t>AZ</t>
        </is>
      </c>
      <c r="E84" t="inlineStr">
        <is>
          <t>Mountain</t>
        </is>
      </c>
      <c r="F84" t="inlineStr">
        <is>
          <t>Sole Community Hospital (SCH)</t>
        </is>
      </c>
      <c r="G84" s="16" t="n">
        <v>1.0741</v>
      </c>
      <c r="H84" s="16" t="n">
        <v>1.0317</v>
      </c>
      <c r="I84" s="16" t="n">
        <v>1.5362</v>
      </c>
      <c r="J84" s="16" t="n">
        <v>1.5271</v>
      </c>
      <c r="K84" s="17" t="n">
        <v>1566</v>
      </c>
      <c r="L84" s="16" t="n">
        <v>1</v>
      </c>
      <c r="M84" s="18" t="n">
        <v>17039143.3152946</v>
      </c>
      <c r="N84" s="18" t="n">
        <v>17011861.44441976</v>
      </c>
      <c r="O84" s="19" t="n">
        <v>-27281.87087484449</v>
      </c>
      <c r="P84" s="20" t="n">
        <v>-0.001601129256912574</v>
      </c>
      <c r="Q84" s="27">
        <f>IF(O84&gt;0,O84,"")</f>
        <v/>
      </c>
      <c r="R84" s="28">
        <f>IF(O84&gt;0,P84,"")</f>
        <v/>
      </c>
    </row>
    <row r="85">
      <c r="A85" t="inlineStr">
        <is>
          <t>030010</t>
        </is>
      </c>
      <c r="B85" t="inlineStr">
        <is>
          <t>St. Mary'S Hospital</t>
        </is>
      </c>
      <c r="C85" t="inlineStr">
        <is>
          <t>Arizona</t>
        </is>
      </c>
      <c r="D85" t="inlineStr">
        <is>
          <t>AZ</t>
        </is>
      </c>
      <c r="E85" t="inlineStr">
        <is>
          <t>Mountain</t>
        </is>
      </c>
      <c r="F85" t="inlineStr">
        <is>
          <t>Rural Referral Center (RRC)</t>
        </is>
      </c>
      <c r="G85" s="16" t="n">
        <v>1.0741</v>
      </c>
      <c r="H85" s="16" t="n">
        <v>1.0204</v>
      </c>
      <c r="I85" s="16" t="n">
        <v>2.1834</v>
      </c>
      <c r="J85" s="16" t="n">
        <v>2.1938</v>
      </c>
      <c r="K85" s="17" t="n">
        <v>1469</v>
      </c>
      <c r="L85" s="16" t="n">
        <v>1</v>
      </c>
      <c r="M85" s="18" t="n">
        <v>22717646.5858384</v>
      </c>
      <c r="N85" s="18" t="n">
        <v>22757638.462848</v>
      </c>
      <c r="O85" s="19" t="n">
        <v>39991.87700960785</v>
      </c>
      <c r="P85" s="20" t="n">
        <v>0.001760388201238141</v>
      </c>
      <c r="Q85" s="27">
        <f>IF(O85&gt;0,O85,"")</f>
        <v/>
      </c>
      <c r="R85" s="28">
        <f>IF(O85&gt;0,P85,"")</f>
        <v/>
      </c>
    </row>
    <row r="86">
      <c r="A86" t="inlineStr">
        <is>
          <t>030011</t>
        </is>
      </c>
      <c r="B86" t="inlineStr">
        <is>
          <t>St Joseph'S Hospital</t>
        </is>
      </c>
      <c r="C86" t="inlineStr">
        <is>
          <t>Arizona</t>
        </is>
      </c>
      <c r="D86" t="inlineStr">
        <is>
          <t>AZ</t>
        </is>
      </c>
      <c r="E86" t="inlineStr">
        <is>
          <t>Mountain</t>
        </is>
      </c>
      <c r="F86" t="inlineStr">
        <is>
          <t>Rural Referral Center (RRC)</t>
        </is>
      </c>
      <c r="G86" s="16" t="n">
        <v>1.0741</v>
      </c>
      <c r="H86" s="16" t="n">
        <v>1.0204</v>
      </c>
      <c r="I86" s="16" t="n">
        <v>2.1302</v>
      </c>
      <c r="J86" s="16" t="n">
        <v>2.1429</v>
      </c>
      <c r="K86" s="17" t="n">
        <v>1904</v>
      </c>
      <c r="L86" s="16" t="n">
        <v>1</v>
      </c>
      <c r="M86" s="18" t="n">
        <v>28727349.73570901</v>
      </c>
      <c r="N86" s="18" t="n">
        <v>28812252.67238318</v>
      </c>
      <c r="O86" s="19" t="n">
        <v>84902.93667416647</v>
      </c>
      <c r="P86" s="20" t="n">
        <v>0.002955474050174194</v>
      </c>
      <c r="Q86" s="27">
        <f>IF(O86&gt;0,O86,"")</f>
        <v/>
      </c>
      <c r="R86" s="28">
        <f>IF(O86&gt;0,P86,"")</f>
        <v/>
      </c>
    </row>
    <row r="87">
      <c r="A87" t="inlineStr">
        <is>
          <t>030012</t>
        </is>
      </c>
      <c r="B87" t="inlineStr">
        <is>
          <t>Yavapai Regional Medical Center</t>
        </is>
      </c>
      <c r="C87" t="inlineStr">
        <is>
          <t>Arizona</t>
        </is>
      </c>
      <c r="D87" t="inlineStr">
        <is>
          <t>AZ</t>
        </is>
      </c>
      <c r="E87" t="inlineStr">
        <is>
          <t>Mountain</t>
        </is>
      </c>
      <c r="F87" t="inlineStr">
        <is>
          <t>SCH/RRC</t>
        </is>
      </c>
      <c r="G87" s="16" t="n">
        <v>1.0741</v>
      </c>
      <c r="H87" s="16" t="n">
        <v>1.0204</v>
      </c>
      <c r="I87" s="16" t="n">
        <v>1.6706</v>
      </c>
      <c r="J87" s="16" t="n">
        <v>1.67</v>
      </c>
      <c r="K87" s="17" t="n">
        <v>4132</v>
      </c>
      <c r="L87" s="16" t="n">
        <v>1</v>
      </c>
      <c r="M87" s="18" t="n">
        <v>48892362.9630539</v>
      </c>
      <c r="N87" s="18" t="n">
        <v>48728736.41316874</v>
      </c>
      <c r="O87" s="19" t="n">
        <v>-163626.5498851612</v>
      </c>
      <c r="P87" s="20" t="n">
        <v>-0.00334666888587094</v>
      </c>
      <c r="Q87" s="27">
        <f>IF(O87&gt;0,O87,"")</f>
        <v/>
      </c>
      <c r="R87" s="28">
        <f>IF(O87&gt;0,P87,"")</f>
        <v/>
      </c>
    </row>
    <row r="88">
      <c r="A88" t="inlineStr">
        <is>
          <t>030013</t>
        </is>
      </c>
      <c r="B88" t="inlineStr">
        <is>
          <t>Yuma Regional Medical Center</t>
        </is>
      </c>
      <c r="C88" t="inlineStr">
        <is>
          <t>Arizona</t>
        </is>
      </c>
      <c r="D88" t="inlineStr">
        <is>
          <t>AZ</t>
        </is>
      </c>
      <c r="E88" t="inlineStr">
        <is>
          <t>Mountain</t>
        </is>
      </c>
      <c r="F88" t="inlineStr">
        <is>
          <t>SCH/RRC</t>
        </is>
      </c>
      <c r="G88" s="16" t="n">
        <v>1.0741</v>
      </c>
      <c r="H88" s="16" t="n">
        <v>1.0204</v>
      </c>
      <c r="I88" s="16" t="n">
        <v>1.8674</v>
      </c>
      <c r="J88" s="16" t="n">
        <v>1.8664</v>
      </c>
      <c r="K88" s="17" t="n">
        <v>3586</v>
      </c>
      <c r="L88" s="16" t="n">
        <v>1</v>
      </c>
      <c r="M88" s="18" t="n">
        <v>47430300.58494437</v>
      </c>
      <c r="N88" s="18" t="n">
        <v>47263227.66643225</v>
      </c>
      <c r="O88" s="19" t="n">
        <v>-167072.9185121208</v>
      </c>
      <c r="P88" s="20" t="n">
        <v>-0.003522493352385673</v>
      </c>
      <c r="Q88" s="27">
        <f>IF(O88&gt;0,O88,"")</f>
        <v/>
      </c>
      <c r="R88" s="28">
        <f>IF(O88&gt;0,P88,"")</f>
        <v/>
      </c>
    </row>
    <row r="89">
      <c r="A89" t="inlineStr">
        <is>
          <t>030014</t>
        </is>
      </c>
      <c r="B89" t="inlineStr">
        <is>
          <t>Honorhealth John C. Lincoln Medical Center</t>
        </is>
      </c>
      <c r="C89" t="inlineStr">
        <is>
          <t>Arizona</t>
        </is>
      </c>
      <c r="D89" t="inlineStr">
        <is>
          <t>AZ</t>
        </is>
      </c>
      <c r="E89" t="inlineStr">
        <is>
          <t>Mountain</t>
        </is>
      </c>
      <c r="F89" t="inlineStr">
        <is>
          <t>Rural Referral Center (RRC)</t>
        </is>
      </c>
      <c r="G89" s="16" t="n">
        <v>1.0741</v>
      </c>
      <c r="H89" s="16" t="n">
        <v>1.0317</v>
      </c>
      <c r="I89" s="16" t="n">
        <v>2.0534</v>
      </c>
      <c r="J89" s="16" t="n">
        <v>2.0744</v>
      </c>
      <c r="K89" s="17" t="n">
        <v>3063</v>
      </c>
      <c r="L89" s="16" t="n">
        <v>1</v>
      </c>
      <c r="M89" s="18" t="n">
        <v>44548059.57251096</v>
      </c>
      <c r="N89" s="18" t="n">
        <v>45199340.96567321</v>
      </c>
      <c r="O89" s="19" t="n">
        <v>651281.3931622505</v>
      </c>
      <c r="P89" s="20" t="n">
        <v>0.01461974773788202</v>
      </c>
      <c r="Q89" s="27">
        <f>IF(O89&gt;0,O89,"")</f>
        <v/>
      </c>
      <c r="R89" s="28">
        <f>IF(O89&gt;0,P89,"")</f>
        <v/>
      </c>
    </row>
    <row r="90">
      <c r="A90" t="inlineStr">
        <is>
          <t>030016</t>
        </is>
      </c>
      <c r="B90" t="inlineStr">
        <is>
          <t>Banner Casa Grande Medical Center</t>
        </is>
      </c>
      <c r="C90" t="inlineStr">
        <is>
          <t>Arizona</t>
        </is>
      </c>
      <c r="D90" t="inlineStr">
        <is>
          <t>AZ</t>
        </is>
      </c>
      <c r="E90" t="inlineStr">
        <is>
          <t>Mountain</t>
        </is>
      </c>
      <c r="F90" t="inlineStr">
        <is>
          <t>Rural Referral Center (RRC)</t>
        </is>
      </c>
      <c r="G90" s="16" t="n">
        <v>1.0741</v>
      </c>
      <c r="H90" s="16" t="n">
        <v>1.0204</v>
      </c>
      <c r="I90" s="16" t="n">
        <v>1.7067</v>
      </c>
      <c r="J90" s="16" t="n">
        <v>1.6977</v>
      </c>
      <c r="K90" s="17" t="n">
        <v>1125</v>
      </c>
      <c r="L90" s="16" t="n">
        <v>1</v>
      </c>
      <c r="M90" s="18" t="n">
        <v>13599343.64474013</v>
      </c>
      <c r="N90" s="18" t="n">
        <v>13487201.21973615</v>
      </c>
      <c r="O90" s="19" t="n">
        <v>-112142.4250039738</v>
      </c>
      <c r="P90" s="20" t="n">
        <v>-0.008246164515987324</v>
      </c>
      <c r="Q90" s="27">
        <f>IF(O90&gt;0,O90,"")</f>
        <v/>
      </c>
      <c r="R90" s="28">
        <f>IF(O90&gt;0,P90,"")</f>
        <v/>
      </c>
    </row>
    <row r="91">
      <c r="A91" t="inlineStr">
        <is>
          <t>030022</t>
        </is>
      </c>
      <c r="B91" t="inlineStr">
        <is>
          <t>Valleywise Health Medical Center</t>
        </is>
      </c>
      <c r="C91" t="inlineStr">
        <is>
          <t>Arizona</t>
        </is>
      </c>
      <c r="D91" t="inlineStr">
        <is>
          <t>AZ</t>
        </is>
      </c>
      <c r="E91" t="inlineStr">
        <is>
          <t>Mountain</t>
        </is>
      </c>
      <c r="F91" t="inlineStr">
        <is>
          <t>Rural Referral Center (RRC)</t>
        </is>
      </c>
      <c r="G91" s="16" t="n">
        <v>1.0741</v>
      </c>
      <c r="H91" s="16" t="n">
        <v>1.0317</v>
      </c>
      <c r="I91" s="16" t="n">
        <v>1.874</v>
      </c>
      <c r="J91" s="16" t="n">
        <v>1.8927</v>
      </c>
      <c r="K91" s="17" t="n">
        <v>603</v>
      </c>
      <c r="L91" s="16" t="n">
        <v>1</v>
      </c>
      <c r="M91" s="18" t="n">
        <v>8003779.876234984</v>
      </c>
      <c r="N91" s="18" t="n">
        <v>8118797.256170209</v>
      </c>
      <c r="O91" s="19" t="n">
        <v>115017.3799352245</v>
      </c>
      <c r="P91" s="20" t="n">
        <v>0.01437038270839218</v>
      </c>
      <c r="Q91" s="27">
        <f>IF(O91&gt;0,O91,"")</f>
        <v/>
      </c>
      <c r="R91" s="28">
        <f>IF(O91&gt;0,P91,"")</f>
        <v/>
      </c>
    </row>
    <row r="92">
      <c r="A92" t="inlineStr">
        <is>
          <t>030023</t>
        </is>
      </c>
      <c r="B92" t="inlineStr">
        <is>
          <t>Flagstaff Medical Center</t>
        </is>
      </c>
      <c r="C92" t="inlineStr">
        <is>
          <t>Arizona</t>
        </is>
      </c>
      <c r="D92" t="inlineStr">
        <is>
          <t>AZ</t>
        </is>
      </c>
      <c r="E92" t="inlineStr">
        <is>
          <t>Mountain</t>
        </is>
      </c>
      <c r="F92" t="inlineStr">
        <is>
          <t>SCH/RRC</t>
        </is>
      </c>
      <c r="G92" s="16" t="n">
        <v>1.0741</v>
      </c>
      <c r="H92" s="16" t="n">
        <v>1.0317</v>
      </c>
      <c r="I92" s="16" t="n">
        <v>2.1523</v>
      </c>
      <c r="J92" s="16" t="n">
        <v>2.1521</v>
      </c>
      <c r="K92" s="17" t="n">
        <v>3272</v>
      </c>
      <c r="L92" s="16" t="n">
        <v>1</v>
      </c>
      <c r="M92" s="18" t="n">
        <v>49879758.02167962</v>
      </c>
      <c r="N92" s="18" t="n">
        <v>50091996.83887389</v>
      </c>
      <c r="O92" s="19" t="n">
        <v>212238.8171942607</v>
      </c>
      <c r="P92" s="20" t="n">
        <v>0.004255008957782306</v>
      </c>
      <c r="Q92" s="27">
        <f>IF(O92&gt;0,O92,"")</f>
        <v/>
      </c>
      <c r="R92" s="28">
        <f>IF(O92&gt;0,P92,"")</f>
        <v/>
      </c>
    </row>
    <row r="93">
      <c r="A93" t="inlineStr">
        <is>
          <t>030024</t>
        </is>
      </c>
      <c r="B93" t="inlineStr">
        <is>
          <t>St. Joseph'S Hospital And Medical Center</t>
        </is>
      </c>
      <c r="C93" t="inlineStr">
        <is>
          <t>Arizona</t>
        </is>
      </c>
      <c r="D93" t="inlineStr">
        <is>
          <t>AZ</t>
        </is>
      </c>
      <c r="E93" t="inlineStr">
        <is>
          <t>Mountain</t>
        </is>
      </c>
      <c r="F93" t="inlineStr">
        <is>
          <t>Rural Referral Center (RRC)</t>
        </is>
      </c>
      <c r="G93" s="16" t="n">
        <v>1.0741</v>
      </c>
      <c r="H93" s="16" t="n">
        <v>1.0317</v>
      </c>
      <c r="I93" s="16" t="n">
        <v>2.6368</v>
      </c>
      <c r="J93" s="16" t="n">
        <v>2.6749</v>
      </c>
      <c r="K93" s="17" t="n">
        <v>4523</v>
      </c>
      <c r="L93" s="16" t="n">
        <v>1</v>
      </c>
      <c r="M93" s="18" t="n">
        <v>84471851.81823002</v>
      </c>
      <c r="N93" s="18" t="n">
        <v>86065033.17611393</v>
      </c>
      <c r="O93" s="19" t="n">
        <v>1593181.357883915</v>
      </c>
      <c r="P93" s="20" t="n">
        <v>0.01886049996053346</v>
      </c>
      <c r="Q93" s="27">
        <f>IF(O93&gt;0,O93,"")</f>
        <v/>
      </c>
      <c r="R93" s="28">
        <f>IF(O93&gt;0,P93,"")</f>
        <v/>
      </c>
    </row>
    <row r="94">
      <c r="A94" t="inlineStr">
        <is>
          <t>030030</t>
        </is>
      </c>
      <c r="B94" t="inlineStr">
        <is>
          <t>Abrazo Central Campus</t>
        </is>
      </c>
      <c r="C94" t="inlineStr">
        <is>
          <t>Arizona</t>
        </is>
      </c>
      <c r="D94" t="inlineStr">
        <is>
          <t>AZ</t>
        </is>
      </c>
      <c r="E94" t="inlineStr">
        <is>
          <t>Mountain</t>
        </is>
      </c>
      <c r="F94" t="inlineStr">
        <is>
          <t>Rural Referral Center (RRC)</t>
        </is>
      </c>
      <c r="G94" s="16" t="n">
        <v>1.0741</v>
      </c>
      <c r="H94" s="16" t="n">
        <v>1.0317</v>
      </c>
      <c r="I94" s="16" t="n">
        <v>1.7106</v>
      </c>
      <c r="J94" s="16" t="n">
        <v>1.6931</v>
      </c>
      <c r="K94" s="17" t="n">
        <v>615</v>
      </c>
      <c r="L94" s="16" t="n">
        <v>1</v>
      </c>
      <c r="M94" s="18" t="n">
        <v>7451296.082392069</v>
      </c>
      <c r="N94" s="18" t="n">
        <v>7407136.150642321</v>
      </c>
      <c r="O94" s="19" t="n">
        <v>-44159.93174974807</v>
      </c>
      <c r="P94" s="20" t="n">
        <v>-0.005926476583597458</v>
      </c>
      <c r="Q94" s="27">
        <f>IF(O94&gt;0,O94,"")</f>
        <v/>
      </c>
      <c r="R94" s="28">
        <f>IF(O94&gt;0,P94,"")</f>
        <v/>
      </c>
    </row>
    <row r="95">
      <c r="A95" t="inlineStr">
        <is>
          <t>030036</t>
        </is>
      </c>
      <c r="B95" t="inlineStr">
        <is>
          <t>Chandler Regional Medical Center</t>
        </is>
      </c>
      <c r="C95" t="inlineStr">
        <is>
          <t>Arizona</t>
        </is>
      </c>
      <c r="D95" t="inlineStr">
        <is>
          <t>AZ</t>
        </is>
      </c>
      <c r="E95" t="inlineStr">
        <is>
          <t>Mountain</t>
        </is>
      </c>
      <c r="F95" t="inlineStr">
        <is>
          <t>Rural Referral Center (RRC)</t>
        </is>
      </c>
      <c r="G95" s="16" t="n">
        <v>1.0741</v>
      </c>
      <c r="H95" s="16" t="n">
        <v>1.0317</v>
      </c>
      <c r="I95" s="16" t="n">
        <v>1.9224</v>
      </c>
      <c r="J95" s="16" t="n">
        <v>1.9232</v>
      </c>
      <c r="K95" s="17" t="n">
        <v>7625</v>
      </c>
      <c r="L95" s="16" t="n">
        <v>1</v>
      </c>
      <c r="M95" s="18" t="n">
        <v>103822586.2503697</v>
      </c>
      <c r="N95" s="18" t="n">
        <v>104317435.1060274</v>
      </c>
      <c r="O95" s="19" t="n">
        <v>494848.8556577414</v>
      </c>
      <c r="P95" s="20" t="n">
        <v>0.004766292899546984</v>
      </c>
      <c r="Q95" s="27">
        <f>IF(O95&gt;0,O95,"")</f>
        <v/>
      </c>
      <c r="R95" s="28">
        <f>IF(O95&gt;0,P95,"")</f>
        <v/>
      </c>
    </row>
    <row r="96">
      <c r="A96" t="inlineStr">
        <is>
          <t>030037</t>
        </is>
      </c>
      <c r="B96" t="inlineStr">
        <is>
          <t>Honorhealth Tempe Medical Center</t>
        </is>
      </c>
      <c r="C96" t="inlineStr">
        <is>
          <t>Arizona</t>
        </is>
      </c>
      <c r="D96" t="inlineStr">
        <is>
          <t>AZ</t>
        </is>
      </c>
      <c r="E96" t="inlineStr">
        <is>
          <t>Mountain</t>
        </is>
      </c>
      <c r="F96" t="inlineStr">
        <is>
          <t>Rural Referral Center (RRC)</t>
        </is>
      </c>
      <c r="G96" s="16" t="n">
        <v>1.0741</v>
      </c>
      <c r="H96" s="16" t="n">
        <v>1.0317</v>
      </c>
      <c r="I96" s="16" t="n">
        <v>1.4866</v>
      </c>
      <c r="J96" s="16" t="n">
        <v>1.493</v>
      </c>
      <c r="K96" s="17" t="n">
        <v>159</v>
      </c>
      <c r="L96" s="16" t="n">
        <v>1</v>
      </c>
      <c r="M96" s="18" t="n">
        <v>1674169.748091398</v>
      </c>
      <c r="N96" s="18" t="n">
        <v>1688688.454182546</v>
      </c>
      <c r="O96" s="19" t="n">
        <v>14518.70609114878</v>
      </c>
      <c r="P96" s="20" t="n">
        <v>0.008672182798488939</v>
      </c>
      <c r="Q96" s="27">
        <f>IF(O96&gt;0,O96,"")</f>
        <v/>
      </c>
      <c r="R96" s="28">
        <f>IF(O96&gt;0,P96,"")</f>
        <v/>
      </c>
    </row>
    <row r="97">
      <c r="A97" t="inlineStr">
        <is>
          <t>030038</t>
        </is>
      </c>
      <c r="B97" t="inlineStr">
        <is>
          <t>Honorhealth Scottsdale Osborn Medical Center</t>
        </is>
      </c>
      <c r="C97" t="inlineStr">
        <is>
          <t>Arizona</t>
        </is>
      </c>
      <c r="D97" t="inlineStr">
        <is>
          <t>AZ</t>
        </is>
      </c>
      <c r="E97" t="inlineStr">
        <is>
          <t>Mountain</t>
        </is>
      </c>
      <c r="F97" t="inlineStr">
        <is>
          <t>Rural Referral Center (RRC)</t>
        </is>
      </c>
      <c r="G97" s="16" t="n">
        <v>1.0741</v>
      </c>
      <c r="H97" s="16" t="n">
        <v>1.0317</v>
      </c>
      <c r="I97" s="16" t="n">
        <v>1.9369</v>
      </c>
      <c r="J97" s="16" t="n">
        <v>1.9441</v>
      </c>
      <c r="K97" s="17" t="n">
        <v>4612</v>
      </c>
      <c r="L97" s="16" t="n">
        <v>1</v>
      </c>
      <c r="M97" s="18" t="n">
        <v>63271005.3161737</v>
      </c>
      <c r="N97" s="18" t="n">
        <v>63782347.72778729</v>
      </c>
      <c r="O97" s="19" t="n">
        <v>511342.4116135836</v>
      </c>
      <c r="P97" s="20" t="n">
        <v>0.0080817810473903</v>
      </c>
      <c r="Q97" s="27">
        <f>IF(O97&gt;0,O97,"")</f>
        <v/>
      </c>
      <c r="R97" s="28">
        <f>IF(O97&gt;0,P97,"")</f>
        <v/>
      </c>
    </row>
    <row r="98">
      <c r="A98" t="inlineStr">
        <is>
          <t>030043</t>
        </is>
      </c>
      <c r="B98" t="inlineStr">
        <is>
          <t>Canyon Vista Medical Center</t>
        </is>
      </c>
      <c r="C98" t="inlineStr">
        <is>
          <t>Arizona</t>
        </is>
      </c>
      <c r="D98" t="inlineStr">
        <is>
          <t>AZ</t>
        </is>
      </c>
      <c r="E98" t="inlineStr">
        <is>
          <t>Mountain</t>
        </is>
      </c>
      <c r="F98" t="inlineStr">
        <is>
          <t>Sole Community Hospital (SCH)</t>
        </is>
      </c>
      <c r="G98" s="16" t="n">
        <v>1.0741</v>
      </c>
      <c r="H98" s="16" t="n">
        <v>1.0204</v>
      </c>
      <c r="I98" s="16" t="n">
        <v>1.5727</v>
      </c>
      <c r="J98" s="16" t="n">
        <v>1.5678</v>
      </c>
      <c r="K98" s="17" t="n">
        <v>1351</v>
      </c>
      <c r="L98" s="16" t="n">
        <v>1</v>
      </c>
      <c r="M98" s="18" t="n">
        <v>15049063.44295976</v>
      </c>
      <c r="N98" s="18" t="n">
        <v>14957340.31359053</v>
      </c>
      <c r="O98" s="19" t="n">
        <v>-91723.12936923839</v>
      </c>
      <c r="P98" s="20" t="n">
        <v>-0.006094939377250629</v>
      </c>
      <c r="Q98" s="27">
        <f>IF(O98&gt;0,O98,"")</f>
        <v/>
      </c>
      <c r="R98" s="28">
        <f>IF(O98&gt;0,P98,"")</f>
        <v/>
      </c>
    </row>
    <row r="99">
      <c r="A99" t="inlineStr">
        <is>
          <t>030055</t>
        </is>
      </c>
      <c r="B99" t="inlineStr">
        <is>
          <t>Kingman Regional Medical Center</t>
        </is>
      </c>
      <c r="C99" t="inlineStr">
        <is>
          <t>Arizona</t>
        </is>
      </c>
      <c r="D99" t="inlineStr">
        <is>
          <t>AZ</t>
        </is>
      </c>
      <c r="E99" t="inlineStr">
        <is>
          <t>Mountain</t>
        </is>
      </c>
      <c r="F99" t="inlineStr">
        <is>
          <t>SCH/RRC</t>
        </is>
      </c>
      <c r="G99" s="16" t="n">
        <v>1.0741</v>
      </c>
      <c r="H99" s="16" t="n">
        <v>1.0204</v>
      </c>
      <c r="I99" s="16" t="n">
        <v>1.6779</v>
      </c>
      <c r="J99" s="16" t="n">
        <v>1.666</v>
      </c>
      <c r="K99" s="17" t="n">
        <v>1509</v>
      </c>
      <c r="L99" s="16" t="n">
        <v>1</v>
      </c>
      <c r="M99" s="18" t="n">
        <v>17933437.81076035</v>
      </c>
      <c r="N99" s="18" t="n">
        <v>17753034.72971111</v>
      </c>
      <c r="O99" s="19" t="n">
        <v>-180403.0810492374</v>
      </c>
      <c r="P99" s="20" t="n">
        <v>-0.01005959275365444</v>
      </c>
      <c r="Q99" s="27">
        <f>IF(O99&gt;0,O99,"")</f>
        <v/>
      </c>
      <c r="R99" s="28">
        <f>IF(O99&gt;0,P99,"")</f>
        <v/>
      </c>
    </row>
    <row r="100">
      <c r="A100" t="inlineStr">
        <is>
          <t>030061</t>
        </is>
      </c>
      <c r="B100" t="inlineStr">
        <is>
          <t>Banner Boswell Medical Center</t>
        </is>
      </c>
      <c r="C100" t="inlineStr">
        <is>
          <t>Arizona</t>
        </is>
      </c>
      <c r="D100" t="inlineStr">
        <is>
          <t>AZ</t>
        </is>
      </c>
      <c r="E100" t="inlineStr">
        <is>
          <t>Mountain</t>
        </is>
      </c>
      <c r="F100" t="inlineStr">
        <is>
          <t>Rural Referral Center (RRC)</t>
        </is>
      </c>
      <c r="G100" s="16" t="n">
        <v>1.0741</v>
      </c>
      <c r="H100" s="16" t="n">
        <v>1.0317</v>
      </c>
      <c r="I100" s="16" t="n">
        <v>1.975</v>
      </c>
      <c r="J100" s="16" t="n">
        <v>1.9779</v>
      </c>
      <c r="K100" s="17" t="n">
        <v>4988</v>
      </c>
      <c r="L100" s="16" t="n">
        <v>1</v>
      </c>
      <c r="M100" s="18" t="n">
        <v>69775311.18398908</v>
      </c>
      <c r="N100" s="18" t="n">
        <v>70181618.13796021</v>
      </c>
      <c r="O100" s="19" t="n">
        <v>406306.9539711326</v>
      </c>
      <c r="P100" s="20" t="n">
        <v>0.005823076200975302</v>
      </c>
      <c r="Q100" s="27">
        <f>IF(O100&gt;0,O100,"")</f>
        <v/>
      </c>
      <c r="R100" s="28">
        <f>IF(O100&gt;0,P100,"")</f>
        <v/>
      </c>
    </row>
    <row r="101">
      <c r="A101" t="inlineStr">
        <is>
          <t>030062</t>
        </is>
      </c>
      <c r="B101" t="inlineStr">
        <is>
          <t>Summit Healthcare Regional Medical Center</t>
        </is>
      </c>
      <c r="C101" t="inlineStr">
        <is>
          <t>Arizona</t>
        </is>
      </c>
      <c r="D101" t="inlineStr">
        <is>
          <t>AZ</t>
        </is>
      </c>
      <c r="E101" t="inlineStr">
        <is>
          <t>Mountain</t>
        </is>
      </c>
      <c r="F101" t="inlineStr">
        <is>
          <t>Sole Community Hospital (SCH)</t>
        </is>
      </c>
      <c r="G101" s="16" t="n">
        <v>1.0741</v>
      </c>
      <c r="H101" s="16" t="n">
        <v>1.0204</v>
      </c>
      <c r="I101" s="16" t="n">
        <v>1.6227</v>
      </c>
      <c r="J101" s="16" t="n">
        <v>1.6141</v>
      </c>
      <c r="K101" s="17" t="n">
        <v>1410</v>
      </c>
      <c r="L101" s="16" t="n">
        <v>1</v>
      </c>
      <c r="M101" s="18" t="n">
        <v>16205617.57495409</v>
      </c>
      <c r="N101" s="18" t="n">
        <v>16071555.63366088</v>
      </c>
      <c r="O101" s="19" t="n">
        <v>-134061.9412932117</v>
      </c>
      <c r="P101" s="20" t="n">
        <v>-0.008272559849888436</v>
      </c>
      <c r="Q101" s="27">
        <f>IF(O101&gt;0,O101,"")</f>
        <v/>
      </c>
      <c r="R101" s="28">
        <f>IF(O101&gt;0,P101,"")</f>
        <v/>
      </c>
    </row>
    <row r="102">
      <c r="A102" t="inlineStr">
        <is>
          <t>030064</t>
        </is>
      </c>
      <c r="B102" t="inlineStr">
        <is>
          <t>Banner - University Medical Center Tucson Campus</t>
        </is>
      </c>
      <c r="C102" t="inlineStr">
        <is>
          <t>Arizona</t>
        </is>
      </c>
      <c r="D102" t="inlineStr">
        <is>
          <t>AZ</t>
        </is>
      </c>
      <c r="E102" t="inlineStr">
        <is>
          <t>Mountain</t>
        </is>
      </c>
      <c r="F102" t="inlineStr">
        <is>
          <t>Rural Referral Center (RRC)</t>
        </is>
      </c>
      <c r="G102" s="16" t="n">
        <v>1.0741</v>
      </c>
      <c r="H102" s="16" t="n">
        <v>1.0204</v>
      </c>
      <c r="I102" s="16" t="n">
        <v>2.4323</v>
      </c>
      <c r="J102" s="16" t="n">
        <v>2.435</v>
      </c>
      <c r="K102" s="17" t="n">
        <v>4157</v>
      </c>
      <c r="L102" s="16" t="n">
        <v>1</v>
      </c>
      <c r="M102" s="18" t="n">
        <v>71615231.73651586</v>
      </c>
      <c r="N102" s="18" t="n">
        <v>71480462.83299845</v>
      </c>
      <c r="O102" s="19" t="n">
        <v>-134768.9035174102</v>
      </c>
      <c r="P102" s="20" t="n">
        <v>-0.001881846923476377</v>
      </c>
      <c r="Q102" s="27">
        <f>IF(O102&gt;0,O102,"")</f>
        <v/>
      </c>
      <c r="R102" s="28">
        <f>IF(O102&gt;0,P102,"")</f>
        <v/>
      </c>
    </row>
    <row r="103">
      <c r="A103" t="inlineStr">
        <is>
          <t>030065</t>
        </is>
      </c>
      <c r="B103" t="inlineStr">
        <is>
          <t>Banner Desert Medical Center</t>
        </is>
      </c>
      <c r="C103" t="inlineStr">
        <is>
          <t>Arizona</t>
        </is>
      </c>
      <c r="D103" t="inlineStr">
        <is>
          <t>AZ</t>
        </is>
      </c>
      <c r="E103" t="inlineStr">
        <is>
          <t>Mountain</t>
        </is>
      </c>
      <c r="F103" t="inlineStr">
        <is>
          <t>IPPS</t>
        </is>
      </c>
      <c r="G103" s="16" t="n">
        <v>1.0741</v>
      </c>
      <c r="H103" s="16" t="n">
        <v>1.0204</v>
      </c>
      <c r="I103" s="16" t="n">
        <v>2.182</v>
      </c>
      <c r="J103" s="16" t="n">
        <v>2.1849</v>
      </c>
      <c r="K103" s="17" t="n">
        <v>4949</v>
      </c>
      <c r="L103" s="16" t="n">
        <v>1</v>
      </c>
      <c r="M103" s="18" t="n">
        <v>76485733.74459656</v>
      </c>
      <c r="N103" s="18" t="n">
        <v>76358499.27251251</v>
      </c>
      <c r="O103" s="19" t="n">
        <v>-127234.4720840454</v>
      </c>
      <c r="P103" s="20" t="n">
        <v>-0.001663505935746273</v>
      </c>
      <c r="Q103" s="27">
        <f>IF(O103&gt;0,O103,"")</f>
        <v/>
      </c>
      <c r="R103" s="28">
        <f>IF(O103&gt;0,P103,"")</f>
        <v/>
      </c>
    </row>
    <row r="104">
      <c r="A104" t="inlineStr">
        <is>
          <t>030069</t>
        </is>
      </c>
      <c r="B104" t="inlineStr">
        <is>
          <t>Havasu Regional Medical Center</t>
        </is>
      </c>
      <c r="C104" t="inlineStr">
        <is>
          <t>Arizona</t>
        </is>
      </c>
      <c r="D104" t="inlineStr">
        <is>
          <t>AZ</t>
        </is>
      </c>
      <c r="E104" t="inlineStr">
        <is>
          <t>Mountain</t>
        </is>
      </c>
      <c r="F104" t="inlineStr">
        <is>
          <t>SCH/RRC</t>
        </is>
      </c>
      <c r="G104" s="16" t="n">
        <v>1.1154</v>
      </c>
      <c r="H104" s="16" t="n">
        <v>1.1178</v>
      </c>
      <c r="I104" s="16" t="n">
        <v>1.9475</v>
      </c>
      <c r="J104" s="16" t="n">
        <v>1.9581</v>
      </c>
      <c r="K104" s="17" t="n">
        <v>1945</v>
      </c>
      <c r="L104" s="16" t="n">
        <v>1</v>
      </c>
      <c r="M104" s="18" t="n">
        <v>27526259.47706937</v>
      </c>
      <c r="N104" s="18" t="n">
        <v>28600375.69655626</v>
      </c>
      <c r="O104" s="19" t="n">
        <v>1074116.219486896</v>
      </c>
      <c r="P104" s="20" t="n">
        <v>0.03902151036473676</v>
      </c>
      <c r="Q104" s="27">
        <f>IF(O104&gt;0,O104,"")</f>
        <v/>
      </c>
      <c r="R104" s="28">
        <f>IF(O104&gt;0,P104,"")</f>
        <v/>
      </c>
    </row>
    <row r="105">
      <c r="A105" t="inlineStr">
        <is>
          <t>030071</t>
        </is>
      </c>
      <c r="B105" t="inlineStr">
        <is>
          <t>Fort Defiance Indian Hospital</t>
        </is>
      </c>
      <c r="C105" t="inlineStr">
        <is>
          <t>Arizona</t>
        </is>
      </c>
      <c r="D105" t="inlineStr">
        <is>
          <t>AZ</t>
        </is>
      </c>
      <c r="E105" t="inlineStr">
        <is>
          <t>Mountain</t>
        </is>
      </c>
      <c r="F105" t="inlineStr">
        <is>
          <t>Indian Health Service (IHS)</t>
        </is>
      </c>
      <c r="G105" s="16" t="n">
        <v>1.4448</v>
      </c>
      <c r="H105" s="16" t="n">
        <v>1.4448</v>
      </c>
      <c r="I105" s="16" t="n">
        <v>1.0217</v>
      </c>
      <c r="J105" s="16" t="n">
        <v>1.0086</v>
      </c>
      <c r="K105" s="17" t="n">
        <v>501</v>
      </c>
      <c r="L105" s="16" t="n">
        <v>1</v>
      </c>
      <c r="M105" s="18" t="n">
        <v>4471178.933394499</v>
      </c>
      <c r="N105" s="18" t="n">
        <v>4554555.437836326</v>
      </c>
      <c r="O105" s="19" t="n">
        <v>83376.5044418266</v>
      </c>
      <c r="P105" s="20" t="n">
        <v>0.01864754367558436</v>
      </c>
      <c r="Q105" s="27">
        <f>IF(O105&gt;0,O105,"")</f>
        <v/>
      </c>
      <c r="R105" s="28">
        <f>IF(O105&gt;0,P105,"")</f>
        <v/>
      </c>
    </row>
    <row r="106">
      <c r="A106" t="inlineStr">
        <is>
          <t>030073</t>
        </is>
      </c>
      <c r="B106" t="inlineStr">
        <is>
          <t>Tuba City Regional Health Care Corporation</t>
        </is>
      </c>
      <c r="C106" t="inlineStr">
        <is>
          <t>Arizona</t>
        </is>
      </c>
      <c r="D106" t="inlineStr">
        <is>
          <t>AZ</t>
        </is>
      </c>
      <c r="E106" t="inlineStr">
        <is>
          <t>Mountain</t>
        </is>
      </c>
      <c r="F106" t="inlineStr">
        <is>
          <t>Indian Health Service (IHS)</t>
        </is>
      </c>
      <c r="G106" s="16" t="n">
        <v>1.4448</v>
      </c>
      <c r="H106" s="16" t="n">
        <v>1.4448</v>
      </c>
      <c r="I106" s="16" t="n">
        <v>1.4638</v>
      </c>
      <c r="J106" s="16" t="n">
        <v>1.4602</v>
      </c>
      <c r="K106" s="17" t="n">
        <v>357</v>
      </c>
      <c r="L106" s="16" t="n">
        <v>1</v>
      </c>
      <c r="M106" s="18" t="n">
        <v>4564685.808973076</v>
      </c>
      <c r="N106" s="18" t="n">
        <v>4698615.025683931</v>
      </c>
      <c r="O106" s="19" t="n">
        <v>133929.2167108553</v>
      </c>
      <c r="P106" s="20" t="n">
        <v>0.029340292479185</v>
      </c>
      <c r="Q106" s="27">
        <f>IF(O106&gt;0,O106,"")</f>
        <v/>
      </c>
      <c r="R106" s="28">
        <f>IF(O106&gt;0,P106,"")</f>
        <v/>
      </c>
    </row>
    <row r="107">
      <c r="A107" t="inlineStr">
        <is>
          <t>030074</t>
        </is>
      </c>
      <c r="B107" t="inlineStr">
        <is>
          <t>Sells Hospital</t>
        </is>
      </c>
      <c r="C107" t="inlineStr">
        <is>
          <t>Arizona</t>
        </is>
      </c>
      <c r="D107" t="inlineStr">
        <is>
          <t>AZ</t>
        </is>
      </c>
      <c r="E107" t="inlineStr">
        <is>
          <t>Mountain</t>
        </is>
      </c>
      <c r="F107" t="inlineStr">
        <is>
          <t>Indian Health Service (IHS)</t>
        </is>
      </c>
      <c r="G107" s="16" t="n">
        <v>1.4448</v>
      </c>
      <c r="H107" s="16" t="n">
        <v>1.4448</v>
      </c>
      <c r="I107" s="16" t="n">
        <v>0.9262</v>
      </c>
      <c r="J107" s="16" t="n">
        <v>0.9134</v>
      </c>
      <c r="K107" s="17" t="n">
        <v>34</v>
      </c>
      <c r="L107" s="16" t="n">
        <v>1</v>
      </c>
      <c r="M107" s="18" t="n">
        <v>275070.8850591652</v>
      </c>
      <c r="N107" s="18" t="n">
        <v>279916.9692644649</v>
      </c>
      <c r="O107" s="19" t="n">
        <v>4846.084205299732</v>
      </c>
      <c r="P107" s="20" t="n">
        <v>0.01761758320680644</v>
      </c>
      <c r="Q107" s="27">
        <f>IF(O107&gt;0,O107,"")</f>
        <v/>
      </c>
      <c r="R107" s="28">
        <f>IF(O107&gt;0,P107,"")</f>
        <v/>
      </c>
    </row>
    <row r="108">
      <c r="A108" t="inlineStr">
        <is>
          <t>030078</t>
        </is>
      </c>
      <c r="B108" t="inlineStr">
        <is>
          <t>Phoenix Indian Medical Center</t>
        </is>
      </c>
      <c r="C108" t="inlineStr">
        <is>
          <t>Arizona</t>
        </is>
      </c>
      <c r="D108" t="inlineStr">
        <is>
          <t>AZ</t>
        </is>
      </c>
      <c r="E108" t="inlineStr">
        <is>
          <t>Mountain</t>
        </is>
      </c>
      <c r="F108" t="inlineStr">
        <is>
          <t>Indian Health Service (IHS)</t>
        </is>
      </c>
      <c r="G108" s="16" t="n">
        <v>1.4448</v>
      </c>
      <c r="H108" s="16" t="n">
        <v>1.4448</v>
      </c>
      <c r="I108" s="16" t="n">
        <v>1.3864</v>
      </c>
      <c r="J108" s="16" t="n">
        <v>1.3658</v>
      </c>
      <c r="K108" s="17" t="n">
        <v>85</v>
      </c>
      <c r="L108" s="16" t="n">
        <v>1</v>
      </c>
      <c r="M108" s="18" t="n">
        <v>1029362.651279493</v>
      </c>
      <c r="N108" s="18" t="n">
        <v>1046394.232048955</v>
      </c>
      <c r="O108" s="19" t="n">
        <v>17031.58076946158</v>
      </c>
      <c r="P108" s="20" t="n">
        <v>0.01654575357702303</v>
      </c>
      <c r="Q108" s="27">
        <f>IF(O108&gt;0,O108,"")</f>
        <v/>
      </c>
      <c r="R108" s="28">
        <f>IF(O108&gt;0,P108,"")</f>
        <v/>
      </c>
    </row>
    <row r="109">
      <c r="A109" t="inlineStr">
        <is>
          <t>030083</t>
        </is>
      </c>
      <c r="B109" t="inlineStr">
        <is>
          <t>Abrazo Scottsdale Campus</t>
        </is>
      </c>
      <c r="C109" t="inlineStr">
        <is>
          <t>Arizona</t>
        </is>
      </c>
      <c r="D109" t="inlineStr">
        <is>
          <t>AZ</t>
        </is>
      </c>
      <c r="E109" t="inlineStr">
        <is>
          <t>Mountain</t>
        </is>
      </c>
      <c r="F109" t="inlineStr">
        <is>
          <t>IPPS</t>
        </is>
      </c>
      <c r="G109" s="16" t="n">
        <v>1.0741</v>
      </c>
      <c r="H109" s="16" t="n">
        <v>1.0204</v>
      </c>
      <c r="I109" s="16" t="n">
        <v>2.2811</v>
      </c>
      <c r="J109" s="16" t="n">
        <v>2.2883</v>
      </c>
      <c r="K109" s="17" t="n">
        <v>776</v>
      </c>
      <c r="L109" s="16" t="n">
        <v>1</v>
      </c>
      <c r="M109" s="18" t="n">
        <v>12537596.33522833</v>
      </c>
      <c r="N109" s="18" t="n">
        <v>12539581.65081953</v>
      </c>
      <c r="O109" s="19" t="n">
        <v>1985.315591204911</v>
      </c>
      <c r="P109" s="20" t="n">
        <v>0.0001583489799896126</v>
      </c>
      <c r="Q109" s="27">
        <f>IF(O109&gt;0,O109,"")</f>
        <v/>
      </c>
      <c r="R109" s="28">
        <f>IF(O109&gt;0,P109,"")</f>
        <v/>
      </c>
    </row>
    <row r="110">
      <c r="A110" t="inlineStr">
        <is>
          <t>030084</t>
        </is>
      </c>
      <c r="B110" t="inlineStr">
        <is>
          <t>Chinle Comprehensive Health Care Facility</t>
        </is>
      </c>
      <c r="C110" t="inlineStr">
        <is>
          <t>Arizona</t>
        </is>
      </c>
      <c r="D110" t="inlineStr">
        <is>
          <t>AZ</t>
        </is>
      </c>
      <c r="E110" t="inlineStr">
        <is>
          <t>Mountain</t>
        </is>
      </c>
      <c r="F110" t="inlineStr">
        <is>
          <t>Indian Health Service (IHS)</t>
        </is>
      </c>
      <c r="G110" s="16" t="n">
        <v>1.4448</v>
      </c>
      <c r="H110" s="16" t="n">
        <v>1.4448</v>
      </c>
      <c r="I110" s="16" t="n">
        <v>1.0978</v>
      </c>
      <c r="J110" s="16" t="n">
        <v>1.0849</v>
      </c>
      <c r="K110" s="17" t="n">
        <v>337</v>
      </c>
      <c r="L110" s="16" t="n">
        <v>1</v>
      </c>
      <c r="M110" s="18" t="n">
        <v>3231573.651264804</v>
      </c>
      <c r="N110" s="18" t="n">
        <v>3295405.885728856</v>
      </c>
      <c r="O110" s="19" t="n">
        <v>63832.23446405167</v>
      </c>
      <c r="P110" s="20" t="n">
        <v>0.01975267821578765</v>
      </c>
      <c r="Q110" s="27">
        <f>IF(O110&gt;0,O110,"")</f>
        <v/>
      </c>
      <c r="R110" s="28">
        <f>IF(O110&gt;0,P110,"")</f>
        <v/>
      </c>
    </row>
    <row r="111">
      <c r="A111" t="inlineStr">
        <is>
          <t>030085</t>
        </is>
      </c>
      <c r="B111" t="inlineStr">
        <is>
          <t>Northwest Medical Center</t>
        </is>
      </c>
      <c r="C111" t="inlineStr">
        <is>
          <t>Arizona</t>
        </is>
      </c>
      <c r="D111" t="inlineStr">
        <is>
          <t>AZ</t>
        </is>
      </c>
      <c r="E111" t="inlineStr">
        <is>
          <t>Mountain</t>
        </is>
      </c>
      <c r="F111" t="inlineStr">
        <is>
          <t>Rural Referral Center (RRC)</t>
        </is>
      </c>
      <c r="G111" s="16" t="n">
        <v>1.0741</v>
      </c>
      <c r="H111" s="16" t="n">
        <v>1.0204</v>
      </c>
      <c r="I111" s="16" t="n">
        <v>1.8128</v>
      </c>
      <c r="J111" s="16" t="n">
        <v>1.8115</v>
      </c>
      <c r="K111" s="17" t="n">
        <v>3316</v>
      </c>
      <c r="L111" s="16" t="n">
        <v>1</v>
      </c>
      <c r="M111" s="18" t="n">
        <v>42576764.13500108</v>
      </c>
      <c r="N111" s="18" t="n">
        <v>42419078.13665526</v>
      </c>
      <c r="O111" s="19" t="n">
        <v>-157685.9983458221</v>
      </c>
      <c r="P111" s="20" t="n">
        <v>-0.003703569342325693</v>
      </c>
      <c r="Q111" s="27">
        <f>IF(O111&gt;0,O111,"")</f>
        <v/>
      </c>
      <c r="R111" s="28">
        <f>IF(O111&gt;0,P111,"")</f>
        <v/>
      </c>
    </row>
    <row r="112">
      <c r="A112" t="inlineStr">
        <is>
          <t>030087</t>
        </is>
      </c>
      <c r="B112" t="inlineStr">
        <is>
          <t>Honorhealth Scottsdale Shea Medical Center</t>
        </is>
      </c>
      <c r="C112" t="inlineStr">
        <is>
          <t>Arizona</t>
        </is>
      </c>
      <c r="D112" t="inlineStr">
        <is>
          <t>AZ</t>
        </is>
      </c>
      <c r="E112" t="inlineStr">
        <is>
          <t>Mountain</t>
        </is>
      </c>
      <c r="F112" t="inlineStr">
        <is>
          <t>Rural Referral Center (RRC)</t>
        </is>
      </c>
      <c r="G112" s="16" t="n">
        <v>1.0741</v>
      </c>
      <c r="H112" s="16" t="n">
        <v>1.0317</v>
      </c>
      <c r="I112" s="16" t="n">
        <v>2.2309</v>
      </c>
      <c r="J112" s="16" t="n">
        <v>2.2588</v>
      </c>
      <c r="K112" s="17" t="n">
        <v>6492</v>
      </c>
      <c r="L112" s="16" t="n">
        <v>1</v>
      </c>
      <c r="M112" s="18" t="n">
        <v>102580981.9260996</v>
      </c>
      <c r="N112" s="18" t="n">
        <v>104315511.5745872</v>
      </c>
      <c r="O112" s="19" t="n">
        <v>1734529.648487568</v>
      </c>
      <c r="P112" s="20" t="n">
        <v>0.01690888131424927</v>
      </c>
      <c r="Q112" s="27">
        <f>IF(O112&gt;0,O112,"")</f>
        <v/>
      </c>
      <c r="R112" s="28">
        <f>IF(O112&gt;0,P112,"")</f>
        <v/>
      </c>
    </row>
    <row r="113">
      <c r="A113" t="inlineStr">
        <is>
          <t>030088</t>
        </is>
      </c>
      <c r="B113" t="inlineStr">
        <is>
          <t>Banner Baywood Medical Center</t>
        </is>
      </c>
      <c r="C113" t="inlineStr">
        <is>
          <t>Arizona</t>
        </is>
      </c>
      <c r="D113" t="inlineStr">
        <is>
          <t>AZ</t>
        </is>
      </c>
      <c r="E113" t="inlineStr">
        <is>
          <t>Mountain</t>
        </is>
      </c>
      <c r="F113" t="inlineStr">
        <is>
          <t>IPPS</t>
        </is>
      </c>
      <c r="G113" s="16" t="n">
        <v>1.0741</v>
      </c>
      <c r="H113" s="16" t="n">
        <v>1.0204</v>
      </c>
      <c r="I113" s="16" t="n">
        <v>1.7118</v>
      </c>
      <c r="J113" s="16" t="n">
        <v>1.6995</v>
      </c>
      <c r="K113" s="17" t="n">
        <v>2989</v>
      </c>
      <c r="L113" s="16" t="n">
        <v>1</v>
      </c>
      <c r="M113" s="18" t="n">
        <v>36239915.33094365</v>
      </c>
      <c r="N113" s="18" t="n">
        <v>35871988.34272378</v>
      </c>
      <c r="O113" s="19" t="n">
        <v>-367926.9882198721</v>
      </c>
      <c r="P113" s="20" t="n">
        <v>-0.01015253443226772</v>
      </c>
      <c r="Q113" s="27">
        <f>IF(O113&gt;0,O113,"")</f>
        <v/>
      </c>
      <c r="R113" s="28">
        <f>IF(O113&gt;0,P113,"")</f>
        <v/>
      </c>
    </row>
    <row r="114">
      <c r="A114" t="inlineStr">
        <is>
          <t>030089</t>
        </is>
      </c>
      <c r="B114" t="inlineStr">
        <is>
          <t>Banner Thunderbird Medical Center</t>
        </is>
      </c>
      <c r="C114" t="inlineStr">
        <is>
          <t>Arizona</t>
        </is>
      </c>
      <c r="D114" t="inlineStr">
        <is>
          <t>AZ</t>
        </is>
      </c>
      <c r="E114" t="inlineStr">
        <is>
          <t>Mountain</t>
        </is>
      </c>
      <c r="F114" t="inlineStr">
        <is>
          <t>IPPS</t>
        </is>
      </c>
      <c r="G114" s="16" t="n">
        <v>1.0741</v>
      </c>
      <c r="H114" s="16" t="n">
        <v>1.0204</v>
      </c>
      <c r="I114" s="16" t="n">
        <v>2.0735</v>
      </c>
      <c r="J114" s="16" t="n">
        <v>2.0698</v>
      </c>
      <c r="K114" s="17" t="n">
        <v>3621</v>
      </c>
      <c r="L114" s="16" t="n">
        <v>1</v>
      </c>
      <c r="M114" s="18" t="n">
        <v>53179077.79953355</v>
      </c>
      <c r="N114" s="18" t="n">
        <v>52925537.00516249</v>
      </c>
      <c r="O114" s="19" t="n">
        <v>-253540.7943710536</v>
      </c>
      <c r="P114" s="20" t="n">
        <v>-0.004767679411944926</v>
      </c>
      <c r="Q114" s="27">
        <f>IF(O114&gt;0,O114,"")</f>
        <v/>
      </c>
      <c r="R114" s="28">
        <f>IF(O114&gt;0,P114,"")</f>
        <v/>
      </c>
    </row>
    <row r="115">
      <c r="A115" t="inlineStr">
        <is>
          <t>030092</t>
        </is>
      </c>
      <c r="B115" t="inlineStr">
        <is>
          <t>Honorhealth Deer Valley Medical Center</t>
        </is>
      </c>
      <c r="C115" t="inlineStr">
        <is>
          <t>Arizona</t>
        </is>
      </c>
      <c r="D115" t="inlineStr">
        <is>
          <t>AZ</t>
        </is>
      </c>
      <c r="E115" t="inlineStr">
        <is>
          <t>Mountain</t>
        </is>
      </c>
      <c r="F115" t="inlineStr">
        <is>
          <t>Rural Referral Center (RRC)</t>
        </is>
      </c>
      <c r="G115" s="16" t="n">
        <v>1.0741</v>
      </c>
      <c r="H115" s="16" t="n">
        <v>1.0317</v>
      </c>
      <c r="I115" s="16" t="n">
        <v>2.1388</v>
      </c>
      <c r="J115" s="16" t="n">
        <v>2.1461</v>
      </c>
      <c r="K115" s="17" t="n">
        <v>3538</v>
      </c>
      <c r="L115" s="16" t="n">
        <v>1</v>
      </c>
      <c r="M115" s="18" t="n">
        <v>53596476.70991619</v>
      </c>
      <c r="N115" s="18" t="n">
        <v>54013259.37562662</v>
      </c>
      <c r="O115" s="19" t="n">
        <v>416782.6657104269</v>
      </c>
      <c r="P115" s="20" t="n">
        <v>0.007776307162245154</v>
      </c>
      <c r="Q115" s="27">
        <f>IF(O115&gt;0,O115,"")</f>
        <v/>
      </c>
      <c r="R115" s="28">
        <f>IF(O115&gt;0,P115,"")</f>
        <v/>
      </c>
    </row>
    <row r="116">
      <c r="A116" t="inlineStr">
        <is>
          <t>030093</t>
        </is>
      </c>
      <c r="B116" t="inlineStr">
        <is>
          <t>Banner Del E. Webb Medical Center</t>
        </is>
      </c>
      <c r="C116" t="inlineStr">
        <is>
          <t>Arizona</t>
        </is>
      </c>
      <c r="D116" t="inlineStr">
        <is>
          <t>AZ</t>
        </is>
      </c>
      <c r="E116" t="inlineStr">
        <is>
          <t>Mountain</t>
        </is>
      </c>
      <c r="F116" t="inlineStr">
        <is>
          <t>IPPS</t>
        </is>
      </c>
      <c r="G116" s="16" t="n">
        <v>1.0741</v>
      </c>
      <c r="H116" s="16" t="n">
        <v>1.0204</v>
      </c>
      <c r="I116" s="16" t="n">
        <v>1.7431</v>
      </c>
      <c r="J116" s="16" t="n">
        <v>1.7337</v>
      </c>
      <c r="K116" s="17" t="n">
        <v>4892</v>
      </c>
      <c r="L116" s="16" t="n">
        <v>1</v>
      </c>
      <c r="M116" s="18" t="n">
        <v>60397225.48010691</v>
      </c>
      <c r="N116" s="18" t="n">
        <v>59891992.75452669</v>
      </c>
      <c r="O116" s="19" t="n">
        <v>-505232.7255802155</v>
      </c>
      <c r="P116" s="20" t="n">
        <v>-0.008365164485024638</v>
      </c>
      <c r="Q116" s="27">
        <f>IF(O116&gt;0,O116,"")</f>
        <v/>
      </c>
      <c r="R116" s="28">
        <f>IF(O116&gt;0,P116,"")</f>
        <v/>
      </c>
    </row>
    <row r="117">
      <c r="A117" t="inlineStr">
        <is>
          <t>030094</t>
        </is>
      </c>
      <c r="B117" t="inlineStr">
        <is>
          <t>Abrazo Arrowhead Campus</t>
        </is>
      </c>
      <c r="C117" t="inlineStr">
        <is>
          <t>Arizona</t>
        </is>
      </c>
      <c r="D117" t="inlineStr">
        <is>
          <t>AZ</t>
        </is>
      </c>
      <c r="E117" t="inlineStr">
        <is>
          <t>Mountain</t>
        </is>
      </c>
      <c r="F117" t="inlineStr">
        <is>
          <t>Rural Referral Center (RRC)</t>
        </is>
      </c>
      <c r="G117" s="16" t="n">
        <v>1.0741</v>
      </c>
      <c r="H117" s="16" t="n">
        <v>1.0204</v>
      </c>
      <c r="I117" s="16" t="n">
        <v>2.6581</v>
      </c>
      <c r="J117" s="16" t="n">
        <v>2.6832</v>
      </c>
      <c r="K117" s="17" t="n">
        <v>3016</v>
      </c>
      <c r="L117" s="16" t="n">
        <v>1</v>
      </c>
      <c r="M117" s="18" t="n">
        <v>56782026.74256338</v>
      </c>
      <c r="N117" s="18" t="n">
        <v>57146909.43767993</v>
      </c>
      <c r="O117" s="19" t="n">
        <v>364882.6951165497</v>
      </c>
      <c r="P117" s="20" t="n">
        <v>0.006426024501922831</v>
      </c>
      <c r="Q117" s="27">
        <f>IF(O117&gt;0,O117,"")</f>
        <v/>
      </c>
      <c r="R117" s="28">
        <f>IF(O117&gt;0,P117,"")</f>
        <v/>
      </c>
    </row>
    <row r="118">
      <c r="A118" t="inlineStr">
        <is>
          <t>030101</t>
        </is>
      </c>
      <c r="B118" t="inlineStr">
        <is>
          <t>Western Arizona Regional Medical Center</t>
        </is>
      </c>
      <c r="C118" t="inlineStr">
        <is>
          <t>Arizona</t>
        </is>
      </c>
      <c r="D118" t="inlineStr">
        <is>
          <t>AZ</t>
        </is>
      </c>
      <c r="E118" t="inlineStr">
        <is>
          <t>Mountain</t>
        </is>
      </c>
      <c r="F118" t="inlineStr">
        <is>
          <t>Rural Referral Center (RRC)</t>
        </is>
      </c>
      <c r="G118" s="16" t="n">
        <v>1.0741</v>
      </c>
      <c r="H118" s="16" t="n">
        <v>1.0367</v>
      </c>
      <c r="I118" s="16" t="n">
        <v>1.5215</v>
      </c>
      <c r="J118" s="16" t="n">
        <v>1.5155</v>
      </c>
      <c r="K118" s="17" t="n">
        <v>1166</v>
      </c>
      <c r="L118" s="16" t="n">
        <v>1</v>
      </c>
      <c r="M118" s="18" t="n">
        <v>12565470.19549382</v>
      </c>
      <c r="N118" s="18" t="n">
        <v>12610974.01033592</v>
      </c>
      <c r="O118" s="19" t="n">
        <v>45503.81484210119</v>
      </c>
      <c r="P118" s="20" t="n">
        <v>0.003621338010766965</v>
      </c>
      <c r="Q118" s="27">
        <f>IF(O118&gt;0,O118,"")</f>
        <v/>
      </c>
      <c r="R118" s="28">
        <f>IF(O118&gt;0,P118,"")</f>
        <v/>
      </c>
    </row>
    <row r="119">
      <c r="A119" t="inlineStr">
        <is>
          <t>030103</t>
        </is>
      </c>
      <c r="B119" t="inlineStr">
        <is>
          <t>Mayo Clinic Hospital</t>
        </is>
      </c>
      <c r="C119" t="inlineStr">
        <is>
          <t>Arizona</t>
        </is>
      </c>
      <c r="D119" t="inlineStr">
        <is>
          <t>AZ</t>
        </is>
      </c>
      <c r="E119" t="inlineStr">
        <is>
          <t>Mountain</t>
        </is>
      </c>
      <c r="F119" t="inlineStr">
        <is>
          <t>Rural Referral Center (RRC)</t>
        </is>
      </c>
      <c r="G119" s="16" t="n">
        <v>1.0741</v>
      </c>
      <c r="H119" s="16" t="n">
        <v>1.0317</v>
      </c>
      <c r="I119" s="16" t="n">
        <v>2.3448</v>
      </c>
      <c r="J119" s="16" t="n">
        <v>2.3526</v>
      </c>
      <c r="K119" s="17" t="n">
        <v>10931</v>
      </c>
      <c r="L119" s="16" t="n">
        <v>1</v>
      </c>
      <c r="M119" s="18" t="n">
        <v>181540671.2798882</v>
      </c>
      <c r="N119" s="18" t="n">
        <v>182936594.0293869</v>
      </c>
      <c r="O119" s="19" t="n">
        <v>1395922.749498725</v>
      </c>
      <c r="P119" s="20" t="n">
        <v>0.007689311379413034</v>
      </c>
      <c r="Q119" s="27">
        <f>IF(O119&gt;0,O119,"")</f>
        <v/>
      </c>
      <c r="R119" s="28">
        <f>IF(O119&gt;0,P119,"")</f>
        <v/>
      </c>
    </row>
    <row r="120">
      <c r="A120" t="inlineStr">
        <is>
          <t>030105</t>
        </is>
      </c>
      <c r="B120" t="inlineStr">
        <is>
          <t>Banner Heart Hospital</t>
        </is>
      </c>
      <c r="C120" t="inlineStr">
        <is>
          <t>Arizona</t>
        </is>
      </c>
      <c r="D120" t="inlineStr">
        <is>
          <t>AZ</t>
        </is>
      </c>
      <c r="E120" t="inlineStr">
        <is>
          <t>Mountain</t>
        </is>
      </c>
      <c r="F120" t="inlineStr">
        <is>
          <t>IPPS</t>
        </is>
      </c>
      <c r="G120" s="16" t="n">
        <v>1.0741</v>
      </c>
      <c r="H120" s="16" t="n">
        <v>1.0204</v>
      </c>
      <c r="I120" s="16" t="n">
        <v>2.7209</v>
      </c>
      <c r="J120" s="16" t="n">
        <v>2.76</v>
      </c>
      <c r="K120" s="17" t="n">
        <v>1645</v>
      </c>
      <c r="L120" s="16" t="n">
        <v>1</v>
      </c>
      <c r="M120" s="18" t="n">
        <v>31702004.27454738</v>
      </c>
      <c r="N120" s="18" t="n">
        <v>32061464.06070754</v>
      </c>
      <c r="O120" s="19" t="n">
        <v>359459.7861601599</v>
      </c>
      <c r="P120" s="20" t="n">
        <v>0.01133870852603347</v>
      </c>
      <c r="Q120" s="27">
        <f>IF(O120&gt;0,O120,"")</f>
        <v/>
      </c>
      <c r="R120" s="28">
        <f>IF(O120&gt;0,P120,"")</f>
        <v/>
      </c>
    </row>
    <row r="121">
      <c r="A121" t="inlineStr">
        <is>
          <t>030107</t>
        </is>
      </c>
      <c r="B121" t="inlineStr">
        <is>
          <t>Arizona Spine And Joint Hospital</t>
        </is>
      </c>
      <c r="C121" t="inlineStr">
        <is>
          <t>Arizona</t>
        </is>
      </c>
      <c r="D121" t="inlineStr">
        <is>
          <t>AZ</t>
        </is>
      </c>
      <c r="E121" t="inlineStr">
        <is>
          <t>Mountain</t>
        </is>
      </c>
      <c r="F121" t="inlineStr">
        <is>
          <t>IPPS</t>
        </is>
      </c>
      <c r="G121" s="16" t="n">
        <v>1.0741</v>
      </c>
      <c r="H121" s="16" t="n">
        <v>1.0204</v>
      </c>
      <c r="I121" s="16" t="n">
        <v>2.7814</v>
      </c>
      <c r="J121" s="16" t="n">
        <v>2.8685</v>
      </c>
      <c r="K121" s="17" t="n">
        <v>150</v>
      </c>
      <c r="L121" s="16" t="n">
        <v>1</v>
      </c>
      <c r="M121" s="18" t="n">
        <v>2955037.160483599</v>
      </c>
      <c r="N121" s="18" t="n">
        <v>3038466.686207863</v>
      </c>
      <c r="O121" s="19" t="n">
        <v>83429.5257242634</v>
      </c>
      <c r="P121" s="20" t="n">
        <v>0.02823298699587587</v>
      </c>
      <c r="Q121" s="27">
        <f>IF(O121&gt;0,O121,"")</f>
        <v/>
      </c>
      <c r="R121" s="28">
        <f>IF(O121&gt;0,P121,"")</f>
        <v/>
      </c>
    </row>
    <row r="122">
      <c r="A122" t="inlineStr">
        <is>
          <t>030108</t>
        </is>
      </c>
      <c r="B122" t="inlineStr">
        <is>
          <t>The Core Institute Specialty Hospital</t>
        </is>
      </c>
      <c r="C122" t="inlineStr">
        <is>
          <t>Arizona</t>
        </is>
      </c>
      <c r="D122" t="inlineStr">
        <is>
          <t>AZ</t>
        </is>
      </c>
      <c r="E122" t="inlineStr">
        <is>
          <t>Mountain</t>
        </is>
      </c>
      <c r="F122" t="inlineStr">
        <is>
          <t>IPPS</t>
        </is>
      </c>
      <c r="G122" s="16" t="n">
        <v>1.0741</v>
      </c>
      <c r="H122" s="16" t="n">
        <v>1.0204</v>
      </c>
      <c r="I122" s="16" t="n">
        <v>3.5143</v>
      </c>
      <c r="J122" s="16" t="n">
        <v>3.6395</v>
      </c>
      <c r="K122" s="17" t="n">
        <v>217</v>
      </c>
      <c r="L122" s="16" t="n">
        <v>1</v>
      </c>
      <c r="M122" s="18" t="n">
        <v>5401405.764962465</v>
      </c>
      <c r="N122" s="18" t="n">
        <v>5577117.872212917</v>
      </c>
      <c r="O122" s="19" t="n">
        <v>175712.107250452</v>
      </c>
      <c r="P122" s="20" t="n">
        <v>0.03253081047720049</v>
      </c>
      <c r="Q122" s="27">
        <f>IF(O122&gt;0,O122,"")</f>
        <v/>
      </c>
      <c r="R122" s="28">
        <f>IF(O122&gt;0,P122,"")</f>
        <v/>
      </c>
    </row>
    <row r="123">
      <c r="A123" t="inlineStr">
        <is>
          <t>030110</t>
        </is>
      </c>
      <c r="B123" t="inlineStr">
        <is>
          <t>Abrazo West Campus</t>
        </is>
      </c>
      <c r="C123" t="inlineStr">
        <is>
          <t>Arizona</t>
        </is>
      </c>
      <c r="D123" t="inlineStr">
        <is>
          <t>AZ</t>
        </is>
      </c>
      <c r="E123" t="inlineStr">
        <is>
          <t>Mountain</t>
        </is>
      </c>
      <c r="F123" t="inlineStr">
        <is>
          <t>IPPS</t>
        </is>
      </c>
      <c r="G123" s="16" t="n">
        <v>1.0741</v>
      </c>
      <c r="H123" s="16" t="n">
        <v>1.0204</v>
      </c>
      <c r="I123" s="16" t="n">
        <v>1.9302</v>
      </c>
      <c r="J123" s="16" t="n">
        <v>1.9277</v>
      </c>
      <c r="K123" s="17" t="n">
        <v>2426</v>
      </c>
      <c r="L123" s="16" t="n">
        <v>1</v>
      </c>
      <c r="M123" s="18" t="n">
        <v>33166629.93720995</v>
      </c>
      <c r="N123" s="18" t="n">
        <v>33024679.36183377</v>
      </c>
      <c r="O123" s="19" t="n">
        <v>-141950.5753761791</v>
      </c>
      <c r="P123" s="20" t="n">
        <v>-0.004279921585187146</v>
      </c>
      <c r="Q123" s="27">
        <f>IF(O123&gt;0,O123,"")</f>
        <v/>
      </c>
      <c r="R123" s="28">
        <f>IF(O123&gt;0,P123,"")</f>
        <v/>
      </c>
    </row>
    <row r="124">
      <c r="A124" t="inlineStr">
        <is>
          <t>030111</t>
        </is>
      </c>
      <c r="B124" t="inlineStr">
        <is>
          <t>Banner-University Medical Center South Campus</t>
        </is>
      </c>
      <c r="C124" t="inlineStr">
        <is>
          <t>Arizona</t>
        </is>
      </c>
      <c r="D124" t="inlineStr">
        <is>
          <t>AZ</t>
        </is>
      </c>
      <c r="E124" t="inlineStr">
        <is>
          <t>Mountain</t>
        </is>
      </c>
      <c r="F124" t="inlineStr">
        <is>
          <t>IPPS</t>
        </is>
      </c>
      <c r="G124" s="16" t="n">
        <v>1.0741</v>
      </c>
      <c r="H124" s="16" t="n">
        <v>1.0204</v>
      </c>
      <c r="I124" s="16" t="n">
        <v>1.6248</v>
      </c>
      <c r="J124" s="16" t="n">
        <v>1.6077</v>
      </c>
      <c r="K124" s="17" t="n">
        <v>935</v>
      </c>
      <c r="L124" s="16" t="n">
        <v>1</v>
      </c>
      <c r="M124" s="18" t="n">
        <v>10760185.50312974</v>
      </c>
      <c r="N124" s="18" t="n">
        <v>10615121.96496268</v>
      </c>
      <c r="O124" s="19" t="n">
        <v>-145063.5381670613</v>
      </c>
      <c r="P124" s="20" t="n">
        <v>-0.01348150904321005</v>
      </c>
      <c r="Q124" s="27">
        <f>IF(O124&gt;0,O124,"")</f>
        <v/>
      </c>
      <c r="R124" s="28">
        <f>IF(O124&gt;0,P124,"")</f>
        <v/>
      </c>
    </row>
    <row r="125">
      <c r="A125" t="inlineStr">
        <is>
          <t>030112</t>
        </is>
      </c>
      <c r="B125" t="inlineStr">
        <is>
          <t>Arizona Specialty Hospital</t>
        </is>
      </c>
      <c r="C125" t="inlineStr">
        <is>
          <t>Arizona</t>
        </is>
      </c>
      <c r="D125" t="inlineStr">
        <is>
          <t>AZ</t>
        </is>
      </c>
      <c r="E125" t="inlineStr">
        <is>
          <t>Mountain</t>
        </is>
      </c>
      <c r="F125" t="inlineStr">
        <is>
          <t>IPPS</t>
        </is>
      </c>
      <c r="G125" s="16" t="n">
        <v>1.0741</v>
      </c>
      <c r="H125" s="16" t="n">
        <v>1.0204</v>
      </c>
      <c r="I125" s="16" t="n">
        <v>3.2259</v>
      </c>
      <c r="J125" s="16" t="n">
        <v>3.357</v>
      </c>
      <c r="K125" s="17" t="n">
        <v>548</v>
      </c>
      <c r="L125" s="16" t="n">
        <v>1</v>
      </c>
      <c r="M125" s="18" t="n">
        <v>12521019.62572857</v>
      </c>
      <c r="N125" s="18" t="n">
        <v>12990930.68560499</v>
      </c>
      <c r="O125" s="19" t="n">
        <v>469911.0598764252</v>
      </c>
      <c r="P125" s="20" t="n">
        <v>0.03752977584276267</v>
      </c>
      <c r="Q125" s="27">
        <f>IF(O125&gt;0,O125,"")</f>
        <v/>
      </c>
      <c r="R125" s="28">
        <f>IF(O125&gt;0,P125,"")</f>
        <v/>
      </c>
    </row>
    <row r="126">
      <c r="A126" t="inlineStr">
        <is>
          <t>030113</t>
        </is>
      </c>
      <c r="B126" t="inlineStr">
        <is>
          <t>Whiteriver Phs Indian Hospital</t>
        </is>
      </c>
      <c r="C126" t="inlineStr">
        <is>
          <t>Arizona</t>
        </is>
      </c>
      <c r="D126" t="inlineStr">
        <is>
          <t>AZ</t>
        </is>
      </c>
      <c r="E126" t="inlineStr">
        <is>
          <t>Mountain</t>
        </is>
      </c>
      <c r="F126" t="inlineStr">
        <is>
          <t>Indian Health Service (IHS)</t>
        </is>
      </c>
      <c r="G126" s="16" t="n">
        <v>1.4448</v>
      </c>
      <c r="H126" s="16" t="n">
        <v>1.4448</v>
      </c>
      <c r="I126" s="16" t="n">
        <v>1.0736</v>
      </c>
      <c r="J126" s="16" t="n">
        <v>1.0459</v>
      </c>
      <c r="K126" s="17" t="n">
        <v>224</v>
      </c>
      <c r="L126" s="16" t="n">
        <v>1</v>
      </c>
      <c r="M126" s="18" t="n">
        <v>2100639.135642551</v>
      </c>
      <c r="N126" s="18" t="n">
        <v>2111676.973764141</v>
      </c>
      <c r="O126" s="19" t="n">
        <v>11037.8381215902</v>
      </c>
      <c r="P126" s="20" t="n">
        <v>0.005254514178235526</v>
      </c>
      <c r="Q126" s="27">
        <f>IF(O126&gt;0,O126,"")</f>
        <v/>
      </c>
      <c r="R126" s="28">
        <f>IF(O126&gt;0,P126,"")</f>
        <v/>
      </c>
    </row>
    <row r="127">
      <c r="A127" t="inlineStr">
        <is>
          <t>030114</t>
        </is>
      </c>
      <c r="B127" t="inlineStr">
        <is>
          <t>Oro Valley Hospital</t>
        </is>
      </c>
      <c r="C127" t="inlineStr">
        <is>
          <t>Arizona</t>
        </is>
      </c>
      <c r="D127" t="inlineStr">
        <is>
          <t>AZ</t>
        </is>
      </c>
      <c r="E127" t="inlineStr">
        <is>
          <t>Mountain</t>
        </is>
      </c>
      <c r="F127" t="inlineStr">
        <is>
          <t>IPPS</t>
        </is>
      </c>
      <c r="G127" s="16" t="n">
        <v>1.0741</v>
      </c>
      <c r="H127" s="16" t="n">
        <v>1.0204</v>
      </c>
      <c r="I127" s="16" t="n">
        <v>1.4881</v>
      </c>
      <c r="J127" s="16" t="n">
        <v>1.4781</v>
      </c>
      <c r="K127" s="17" t="n">
        <v>1611</v>
      </c>
      <c r="L127" s="16" t="n">
        <v>1</v>
      </c>
      <c r="M127" s="18" t="n">
        <v>16979929.95471993</v>
      </c>
      <c r="N127" s="18" t="n">
        <v>16815420.15667159</v>
      </c>
      <c r="O127" s="19" t="n">
        <v>-164509.7980483435</v>
      </c>
      <c r="P127" s="20" t="n">
        <v>-0.009688485081330652</v>
      </c>
      <c r="Q127" s="27">
        <f>IF(O127&gt;0,O127,"")</f>
        <v/>
      </c>
      <c r="R127" s="28">
        <f>IF(O127&gt;0,P127,"")</f>
        <v/>
      </c>
    </row>
    <row r="128">
      <c r="A128" t="inlineStr">
        <is>
          <t>030115</t>
        </is>
      </c>
      <c r="B128" t="inlineStr">
        <is>
          <t>Banner Estrella Medical Center</t>
        </is>
      </c>
      <c r="C128" t="inlineStr">
        <is>
          <t>Arizona</t>
        </is>
      </c>
      <c r="D128" t="inlineStr">
        <is>
          <t>AZ</t>
        </is>
      </c>
      <c r="E128" t="inlineStr">
        <is>
          <t>Mountain</t>
        </is>
      </c>
      <c r="F128" t="inlineStr">
        <is>
          <t>IPPS</t>
        </is>
      </c>
      <c r="G128" s="16" t="n">
        <v>1.0741</v>
      </c>
      <c r="H128" s="16" t="n">
        <v>1.0204</v>
      </c>
      <c r="I128" s="16" t="n">
        <v>1.9441</v>
      </c>
      <c r="J128" s="16" t="n">
        <v>1.9331</v>
      </c>
      <c r="K128" s="17" t="n">
        <v>1957</v>
      </c>
      <c r="L128" s="16" t="n">
        <v>1</v>
      </c>
      <c r="M128" s="18" t="n">
        <v>26947449.28073008</v>
      </c>
      <c r="N128" s="18" t="n">
        <v>26714897.50582575</v>
      </c>
      <c r="O128" s="19" t="n">
        <v>-232551.7749043256</v>
      </c>
      <c r="P128" s="20" t="n">
        <v>-0.008629825126737382</v>
      </c>
      <c r="Q128" s="27">
        <f>IF(O128&gt;0,O128,"")</f>
        <v/>
      </c>
      <c r="R128" s="28">
        <f>IF(O128&gt;0,P128,"")</f>
        <v/>
      </c>
    </row>
    <row r="129">
      <c r="A129" t="inlineStr">
        <is>
          <t>030117</t>
        </is>
      </c>
      <c r="B129" t="inlineStr">
        <is>
          <t>Valley View Medical Center</t>
        </is>
      </c>
      <c r="C129" t="inlineStr">
        <is>
          <t>Arizona</t>
        </is>
      </c>
      <c r="D129" t="inlineStr">
        <is>
          <t>AZ</t>
        </is>
      </c>
      <c r="E129" t="inlineStr">
        <is>
          <t>Mountain</t>
        </is>
      </c>
      <c r="F129" t="inlineStr">
        <is>
          <t>IPPS</t>
        </is>
      </c>
      <c r="G129" s="16" t="n">
        <v>1.0741</v>
      </c>
      <c r="H129" s="16" t="n">
        <v>1.0204</v>
      </c>
      <c r="I129" s="16" t="n">
        <v>1.3758</v>
      </c>
      <c r="J129" s="16" t="n">
        <v>1.3629</v>
      </c>
      <c r="K129" s="17" t="n">
        <v>403</v>
      </c>
      <c r="L129" s="16" t="n">
        <v>1</v>
      </c>
      <c r="M129" s="18" t="n">
        <v>3927069.510638561</v>
      </c>
      <c r="N129" s="18" t="n">
        <v>3878621.526681718</v>
      </c>
      <c r="O129" s="19" t="n">
        <v>-48447.98395684268</v>
      </c>
      <c r="P129" s="20" t="n">
        <v>-0.01233693058541375</v>
      </c>
      <c r="Q129" s="27">
        <f>IF(O129&gt;0,O129,"")</f>
        <v/>
      </c>
      <c r="R129" s="28">
        <f>IF(O129&gt;0,P129,"")</f>
        <v/>
      </c>
    </row>
    <row r="130">
      <c r="A130" t="inlineStr">
        <is>
          <t>030119</t>
        </is>
      </c>
      <c r="B130" t="inlineStr">
        <is>
          <t>Mercy Gilbert Medical Center</t>
        </is>
      </c>
      <c r="C130" t="inlineStr">
        <is>
          <t>Arizona</t>
        </is>
      </c>
      <c r="D130" t="inlineStr">
        <is>
          <t>AZ</t>
        </is>
      </c>
      <c r="E130" t="inlineStr">
        <is>
          <t>Mountain</t>
        </is>
      </c>
      <c r="F130" t="inlineStr">
        <is>
          <t>Rural Referral Center (RRC)</t>
        </is>
      </c>
      <c r="G130" s="16" t="n">
        <v>1.0741</v>
      </c>
      <c r="H130" s="16" t="n">
        <v>1.0317</v>
      </c>
      <c r="I130" s="16" t="n">
        <v>1.5999</v>
      </c>
      <c r="J130" s="16" t="n">
        <v>1.5922</v>
      </c>
      <c r="K130" s="17" t="n">
        <v>4083</v>
      </c>
      <c r="L130" s="16" t="n">
        <v>1</v>
      </c>
      <c r="M130" s="18" t="n">
        <v>46267971.09449589</v>
      </c>
      <c r="N130" s="18" t="n">
        <v>46245513.00959196</v>
      </c>
      <c r="O130" s="19" t="n">
        <v>-22458.08490393311</v>
      </c>
      <c r="P130" s="20" t="n">
        <v>-0.0004853916083345344</v>
      </c>
      <c r="Q130" s="27">
        <f>IF(O130&gt;0,O130,"")</f>
        <v/>
      </c>
      <c r="R130" s="28">
        <f>IF(O130&gt;0,P130,"")</f>
        <v/>
      </c>
    </row>
    <row r="131">
      <c r="A131" t="inlineStr">
        <is>
          <t>030121</t>
        </is>
      </c>
      <c r="B131" t="inlineStr">
        <is>
          <t>Honorhealth Mountain Vista Medical Center</t>
        </is>
      </c>
      <c r="C131" t="inlineStr">
        <is>
          <t>Arizona</t>
        </is>
      </c>
      <c r="D131" t="inlineStr">
        <is>
          <t>AZ</t>
        </is>
      </c>
      <c r="E131" t="inlineStr">
        <is>
          <t>Mountain</t>
        </is>
      </c>
      <c r="F131" t="inlineStr">
        <is>
          <t>Rural Referral Center (RRC)</t>
        </is>
      </c>
      <c r="G131" s="16" t="n">
        <v>1.0741</v>
      </c>
      <c r="H131" s="16" t="n">
        <v>1.0317</v>
      </c>
      <c r="I131" s="16" t="n">
        <v>1.7657</v>
      </c>
      <c r="J131" s="16" t="n">
        <v>1.7668</v>
      </c>
      <c r="K131" s="17" t="n">
        <v>1041</v>
      </c>
      <c r="L131" s="16" t="n">
        <v>1</v>
      </c>
      <c r="M131" s="18" t="n">
        <v>13018947.74322474</v>
      </c>
      <c r="N131" s="18" t="n">
        <v>13083704.3563656</v>
      </c>
      <c r="O131" s="19" t="n">
        <v>64756.61314086802</v>
      </c>
      <c r="P131" s="20" t="n">
        <v>0.004974028194757013</v>
      </c>
      <c r="Q131" s="27">
        <f>IF(O131&gt;0,O131,"")</f>
        <v/>
      </c>
      <c r="R131" s="28">
        <f>IF(O131&gt;0,P131,"")</f>
        <v/>
      </c>
    </row>
    <row r="132">
      <c r="A132" t="inlineStr">
        <is>
          <t>030122</t>
        </is>
      </c>
      <c r="B132" t="inlineStr">
        <is>
          <t>Banner Gateway Medical Center</t>
        </is>
      </c>
      <c r="C132" t="inlineStr">
        <is>
          <t>Arizona</t>
        </is>
      </c>
      <c r="D132" t="inlineStr">
        <is>
          <t>AZ</t>
        </is>
      </c>
      <c r="E132" t="inlineStr">
        <is>
          <t>Mountain</t>
        </is>
      </c>
      <c r="F132" t="inlineStr">
        <is>
          <t>Rural Referral Center (RRC)</t>
        </is>
      </c>
      <c r="G132" s="16" t="n">
        <v>1.0741</v>
      </c>
      <c r="H132" s="16" t="n">
        <v>1.0317</v>
      </c>
      <c r="I132" s="16" t="n">
        <v>2.1039</v>
      </c>
      <c r="J132" s="16" t="n">
        <v>2.0954</v>
      </c>
      <c r="K132" s="17" t="n">
        <v>1861</v>
      </c>
      <c r="L132" s="16" t="n">
        <v>1</v>
      </c>
      <c r="M132" s="18" t="n">
        <v>27731905.01448438</v>
      </c>
      <c r="N132" s="18" t="n">
        <v>27739965.37893791</v>
      </c>
      <c r="O132" s="19" t="n">
        <v>8060.364453539252</v>
      </c>
      <c r="P132" s="20" t="n">
        <v>0.0002906531105356565</v>
      </c>
      <c r="Q132" s="27">
        <f>IF(O132&gt;0,O132,"")</f>
        <v/>
      </c>
      <c r="R132" s="28">
        <f>IF(O132&gt;0,P132,"")</f>
        <v/>
      </c>
    </row>
    <row r="133">
      <c r="A133" t="inlineStr">
        <is>
          <t>030123</t>
        </is>
      </c>
      <c r="B133" t="inlineStr">
        <is>
          <t>Honorhealth Scottsdale Thompson Peak Med Ctr</t>
        </is>
      </c>
      <c r="C133" t="inlineStr">
        <is>
          <t>Arizona</t>
        </is>
      </c>
      <c r="D133" t="inlineStr">
        <is>
          <t>AZ</t>
        </is>
      </c>
      <c r="E133" t="inlineStr">
        <is>
          <t>Mountain</t>
        </is>
      </c>
      <c r="F133" t="inlineStr">
        <is>
          <t>IPPS</t>
        </is>
      </c>
      <c r="G133" s="16" t="n">
        <v>1.0741</v>
      </c>
      <c r="H133" s="16" t="n">
        <v>1.0204</v>
      </c>
      <c r="I133" s="16" t="n">
        <v>1.6299</v>
      </c>
      <c r="J133" s="16" t="n">
        <v>1.633</v>
      </c>
      <c r="K133" s="17" t="n">
        <v>3105</v>
      </c>
      <c r="L133" s="16" t="n">
        <v>1</v>
      </c>
      <c r="M133" s="18" t="n">
        <v>35845182.96719454</v>
      </c>
      <c r="N133" s="18" t="n">
        <v>35806028.67022938</v>
      </c>
      <c r="O133" s="19" t="n">
        <v>-39154.29696515948</v>
      </c>
      <c r="P133" s="20" t="n">
        <v>-0.001092316839364258</v>
      </c>
      <c r="Q133" s="27">
        <f>IF(O133&gt;0,O133,"")</f>
        <v/>
      </c>
      <c r="R133" s="28">
        <f>IF(O133&gt;0,P133,"")</f>
        <v/>
      </c>
    </row>
    <row r="134">
      <c r="A134" t="inlineStr">
        <is>
          <t>030130</t>
        </is>
      </c>
      <c r="B134" t="inlineStr">
        <is>
          <t>Banner Ironwood Medical Center</t>
        </is>
      </c>
      <c r="C134" t="inlineStr">
        <is>
          <t>Arizona</t>
        </is>
      </c>
      <c r="D134" t="inlineStr">
        <is>
          <t>AZ</t>
        </is>
      </c>
      <c r="E134" t="inlineStr">
        <is>
          <t>Mountain</t>
        </is>
      </c>
      <c r="F134" t="inlineStr">
        <is>
          <t>IPPS</t>
        </is>
      </c>
      <c r="G134" s="16" t="n">
        <v>1.0741</v>
      </c>
      <c r="H134" s="16" t="n">
        <v>1.0204</v>
      </c>
      <c r="I134" s="16" t="n">
        <v>1.7143</v>
      </c>
      <c r="J134" s="16" t="n">
        <v>1.7029</v>
      </c>
      <c r="K134" s="17" t="n">
        <v>792</v>
      </c>
      <c r="L134" s="16" t="n">
        <v>1</v>
      </c>
      <c r="M134" s="18" t="n">
        <v>9616571.035545386</v>
      </c>
      <c r="N134" s="18" t="n">
        <v>9524072.503852533</v>
      </c>
      <c r="O134" s="19" t="n">
        <v>-92498.5316928532</v>
      </c>
      <c r="P134" s="20" t="n">
        <v>-0.009618660471695597</v>
      </c>
      <c r="Q134" s="27">
        <f>IF(O134&gt;0,O134,"")</f>
        <v/>
      </c>
      <c r="R134" s="28">
        <f>IF(O134&gt;0,P134,"")</f>
        <v/>
      </c>
    </row>
    <row r="135">
      <c r="A135" t="inlineStr">
        <is>
          <t>030134</t>
        </is>
      </c>
      <c r="B135" t="inlineStr">
        <is>
          <t>Banner Goldfield Medical Center</t>
        </is>
      </c>
      <c r="C135" t="inlineStr">
        <is>
          <t>Arizona</t>
        </is>
      </c>
      <c r="D135" t="inlineStr">
        <is>
          <t>AZ</t>
        </is>
      </c>
      <c r="E135" t="inlineStr">
        <is>
          <t>Mountain</t>
        </is>
      </c>
      <c r="F135" t="inlineStr">
        <is>
          <t>IPPS</t>
        </is>
      </c>
      <c r="G135" s="16" t="n">
        <v>1.0741</v>
      </c>
      <c r="H135" s="16" t="n">
        <v>1.0204</v>
      </c>
      <c r="I135" s="16" t="n">
        <v>1.3877</v>
      </c>
      <c r="J135" s="16" t="n">
        <v>1.3714</v>
      </c>
      <c r="K135" s="17" t="n">
        <v>175</v>
      </c>
      <c r="L135" s="16" t="n">
        <v>1</v>
      </c>
      <c r="M135" s="18" t="n">
        <v>1720053.179047819</v>
      </c>
      <c r="N135" s="18" t="n">
        <v>1694769.187976192</v>
      </c>
      <c r="O135" s="19" t="n">
        <v>-25283.99107162771</v>
      </c>
      <c r="P135" s="20" t="n">
        <v>-0.01469954032794749</v>
      </c>
      <c r="Q135" s="27">
        <f>IF(O135&gt;0,O135,"")</f>
        <v/>
      </c>
      <c r="R135" s="28">
        <f>IF(O135&gt;0,P135,"")</f>
        <v/>
      </c>
    </row>
    <row r="136">
      <c r="A136" t="inlineStr">
        <is>
          <t>030136</t>
        </is>
      </c>
      <c r="B136" t="inlineStr">
        <is>
          <t>Dignity Health - Arizona General Hospital</t>
        </is>
      </c>
      <c r="C136" t="inlineStr">
        <is>
          <t>Arizona</t>
        </is>
      </c>
      <c r="D136" t="inlineStr">
        <is>
          <t>AZ</t>
        </is>
      </c>
      <c r="E136" t="inlineStr">
        <is>
          <t>Mountain</t>
        </is>
      </c>
      <c r="F136" t="inlineStr">
        <is>
          <t>IPPS</t>
        </is>
      </c>
      <c r="G136" s="16" t="n">
        <v>1.0741</v>
      </c>
      <c r="H136" s="16" t="n">
        <v>1.0204</v>
      </c>
      <c r="I136" s="16" t="n">
        <v>0.9998</v>
      </c>
      <c r="J136" s="16" t="n">
        <v>0.9854000000000001</v>
      </c>
      <c r="K136" s="17" t="n">
        <v>84</v>
      </c>
      <c r="L136" s="16" t="n">
        <v>1</v>
      </c>
      <c r="M136" s="18" t="n">
        <v>594840.6722186097</v>
      </c>
      <c r="N136" s="18" t="n">
        <v>584521.1227644997</v>
      </c>
      <c r="O136" s="19" t="n">
        <v>-10319.54945410998</v>
      </c>
      <c r="P136" s="20" t="n">
        <v>-0.01734842611824203</v>
      </c>
      <c r="Q136" s="27">
        <f>IF(O136&gt;0,O136,"")</f>
        <v/>
      </c>
      <c r="R136" s="28">
        <f>IF(O136&gt;0,P136,"")</f>
        <v/>
      </c>
    </row>
    <row r="137">
      <c r="A137" t="inlineStr">
        <is>
          <t>030138</t>
        </is>
      </c>
      <c r="B137" t="inlineStr">
        <is>
          <t>City Of Hope Cancer Center Phoenix</t>
        </is>
      </c>
      <c r="C137" t="inlineStr">
        <is>
          <t>Arizona</t>
        </is>
      </c>
      <c r="D137" t="inlineStr">
        <is>
          <t>AZ</t>
        </is>
      </c>
      <c r="E137" t="inlineStr">
        <is>
          <t>Mountain</t>
        </is>
      </c>
      <c r="F137" t="inlineStr">
        <is>
          <t>IPPS</t>
        </is>
      </c>
      <c r="G137" s="16" t="n">
        <v>1.0741</v>
      </c>
      <c r="H137" s="16" t="n">
        <v>1.0204</v>
      </c>
      <c r="I137" s="16" t="n">
        <v>3.1346</v>
      </c>
      <c r="J137" s="16" t="n">
        <v>3.1562</v>
      </c>
      <c r="K137" s="17" t="n">
        <v>248</v>
      </c>
      <c r="L137" s="16" t="n">
        <v>1</v>
      </c>
      <c r="M137" s="18" t="n">
        <v>5506074.043878307</v>
      </c>
      <c r="N137" s="18" t="n">
        <v>5527446.68326604</v>
      </c>
      <c r="O137" s="19" t="n">
        <v>21372.6393877333</v>
      </c>
      <c r="P137" s="20" t="n">
        <v>0.00388164765264927</v>
      </c>
      <c r="Q137" s="27">
        <f>IF(O137&gt;0,O137,"")</f>
        <v/>
      </c>
      <c r="R137" s="28">
        <f>IF(O137&gt;0,P137,"")</f>
        <v/>
      </c>
    </row>
    <row r="138">
      <c r="A138" t="inlineStr">
        <is>
          <t>030139</t>
        </is>
      </c>
      <c r="B138" t="inlineStr">
        <is>
          <t>Dignity Health Arizona General Hospital</t>
        </is>
      </c>
      <c r="C138" t="inlineStr">
        <is>
          <t>Arizona</t>
        </is>
      </c>
      <c r="D138" t="inlineStr">
        <is>
          <t>AZ</t>
        </is>
      </c>
      <c r="E138" t="inlineStr">
        <is>
          <t>Mountain</t>
        </is>
      </c>
      <c r="F138" t="inlineStr">
        <is>
          <t>IPPS</t>
        </is>
      </c>
      <c r="G138" s="16" t="n">
        <v>1.0741</v>
      </c>
      <c r="H138" s="16" t="n">
        <v>1.0204</v>
      </c>
      <c r="I138" s="16" t="n">
        <v>1.2654</v>
      </c>
      <c r="J138" s="16" t="n">
        <v>1.2557</v>
      </c>
      <c r="K138" s="17" t="n">
        <v>658</v>
      </c>
      <c r="L138" s="16" t="n">
        <v>1</v>
      </c>
      <c r="M138" s="18" t="n">
        <v>5897418.67896832</v>
      </c>
      <c r="N138" s="18" t="n">
        <v>5834721.800149342</v>
      </c>
      <c r="O138" s="19" t="n">
        <v>-62696.87881897762</v>
      </c>
      <c r="P138" s="20" t="n">
        <v>-0.01063124092623277</v>
      </c>
      <c r="Q138" s="27">
        <f>IF(O138&gt;0,O138,"")</f>
        <v/>
      </c>
      <c r="R138" s="28">
        <f>IF(O138&gt;0,P138,"")</f>
        <v/>
      </c>
    </row>
    <row r="139">
      <c r="A139" t="inlineStr">
        <is>
          <t>030146</t>
        </is>
      </c>
      <c r="B139" t="inlineStr">
        <is>
          <t>Honorhealth Sonoran Crossing Medical Center</t>
        </is>
      </c>
      <c r="C139" t="inlineStr">
        <is>
          <t>Arizona</t>
        </is>
      </c>
      <c r="D139" t="inlineStr">
        <is>
          <t>AZ</t>
        </is>
      </c>
      <c r="E139" t="inlineStr">
        <is>
          <t>Mountain</t>
        </is>
      </c>
      <c r="F139" t="inlineStr">
        <is>
          <t>IPPS</t>
        </is>
      </c>
      <c r="G139" s="16" t="n">
        <v>1.0741</v>
      </c>
      <c r="H139" s="16" t="n">
        <v>1.0204</v>
      </c>
      <c r="I139" s="16" t="n">
        <v>1.563</v>
      </c>
      <c r="J139" s="16" t="n">
        <v>1.5642</v>
      </c>
      <c r="K139" s="17" t="n">
        <v>913</v>
      </c>
      <c r="L139" s="16" t="n">
        <v>1</v>
      </c>
      <c r="M139" s="18" t="n">
        <v>10107366.01163957</v>
      </c>
      <c r="N139" s="18" t="n">
        <v>10084896.02274607</v>
      </c>
      <c r="O139" s="19" t="n">
        <v>-22469.98889349587</v>
      </c>
      <c r="P139" s="20" t="n">
        <v>-0.002223130028893739</v>
      </c>
      <c r="Q139" s="27">
        <f>IF(O139&gt;0,O139,"")</f>
        <v/>
      </c>
      <c r="R139" s="28">
        <f>IF(O139&gt;0,P139,"")</f>
        <v/>
      </c>
    </row>
    <row r="140">
      <c r="A140" t="inlineStr">
        <is>
          <t>030147</t>
        </is>
      </c>
      <c r="B140" t="inlineStr">
        <is>
          <t>Banner Ocotillo Medical Center</t>
        </is>
      </c>
      <c r="C140" t="inlineStr">
        <is>
          <t>Arizona</t>
        </is>
      </c>
      <c r="D140" t="inlineStr">
        <is>
          <t>AZ</t>
        </is>
      </c>
      <c r="E140" t="inlineStr">
        <is>
          <t>Mountain</t>
        </is>
      </c>
      <c r="F140" t="inlineStr">
        <is>
          <t>IPPS</t>
        </is>
      </c>
      <c r="G140" s="16" t="n">
        <v>1.0741</v>
      </c>
      <c r="H140" s="16" t="n">
        <v>1.0204</v>
      </c>
      <c r="I140" s="16" t="n">
        <v>1.5513</v>
      </c>
      <c r="J140" s="16" t="n">
        <v>1.541</v>
      </c>
      <c r="K140" s="17" t="n">
        <v>764</v>
      </c>
      <c r="L140" s="16" t="n">
        <v>1</v>
      </c>
      <c r="M140" s="18" t="n">
        <v>8394549.383649649</v>
      </c>
      <c r="N140" s="18" t="n">
        <v>8313891.703847505</v>
      </c>
      <c r="O140" s="19" t="n">
        <v>-80657.67980214395</v>
      </c>
      <c r="P140" s="20" t="n">
        <v>-0.009608339425490029</v>
      </c>
      <c r="Q140" s="27">
        <f>IF(O140&gt;0,O140,"")</f>
        <v/>
      </c>
      <c r="R140" s="28">
        <f>IF(O140&gt;0,P140,"")</f>
        <v/>
      </c>
    </row>
    <row r="141">
      <c r="A141" t="inlineStr">
        <is>
          <t>030148</t>
        </is>
      </c>
      <c r="B141" t="inlineStr">
        <is>
          <t>Northwest Medical Center Sahuarita</t>
        </is>
      </c>
      <c r="C141" t="inlineStr">
        <is>
          <t>Arizona</t>
        </is>
      </c>
      <c r="D141" t="inlineStr">
        <is>
          <t>AZ</t>
        </is>
      </c>
      <c r="E141" t="inlineStr">
        <is>
          <t>Mountain</t>
        </is>
      </c>
      <c r="F141" t="inlineStr">
        <is>
          <t>IPPS</t>
        </is>
      </c>
      <c r="G141" s="16" t="n">
        <v>1.0741</v>
      </c>
      <c r="H141" s="16" t="n">
        <v>1.0204</v>
      </c>
      <c r="I141" s="16" t="n">
        <v>1.373</v>
      </c>
      <c r="J141" s="16" t="n">
        <v>1.3662</v>
      </c>
      <c r="K141" s="17" t="n">
        <v>1156</v>
      </c>
      <c r="L141" s="16" t="n">
        <v>1</v>
      </c>
      <c r="M141" s="18" t="n">
        <v>11241819.51696662</v>
      </c>
      <c r="N141" s="18" t="n">
        <v>11152711.83271615</v>
      </c>
      <c r="O141" s="19" t="n">
        <v>-89107.68425046653</v>
      </c>
      <c r="P141" s="20" t="n">
        <v>-0.007926446792352566</v>
      </c>
      <c r="Q141" s="27">
        <f>IF(O141&gt;0,O141,"")</f>
        <v/>
      </c>
      <c r="R141" s="28">
        <f>IF(O141&gt;0,P141,"")</f>
        <v/>
      </c>
    </row>
    <row r="142">
      <c r="A142" t="inlineStr">
        <is>
          <t>030152</t>
        </is>
      </c>
      <c r="B142" t="inlineStr">
        <is>
          <t>Exceptional Community Hospital - Maricopa</t>
        </is>
      </c>
      <c r="C142" t="inlineStr">
        <is>
          <t>Arizona</t>
        </is>
      </c>
      <c r="D142" t="inlineStr">
        <is>
          <t>AZ</t>
        </is>
      </c>
      <c r="E142" t="inlineStr">
        <is>
          <t>Mountain</t>
        </is>
      </c>
      <c r="F142" t="inlineStr">
        <is>
          <t>IPPS</t>
        </is>
      </c>
      <c r="G142" s="16" t="n">
        <v>1.0741</v>
      </c>
      <c r="H142" s="16" t="n">
        <v>1.0204</v>
      </c>
      <c r="I142" s="16" t="n">
        <v>0.9911</v>
      </c>
      <c r="J142" s="16" t="n">
        <v>0.9754</v>
      </c>
      <c r="K142" s="17" t="n">
        <v>52</v>
      </c>
      <c r="L142" s="16" t="n">
        <v>1</v>
      </c>
      <c r="M142" s="18" t="n">
        <v>365030.4190869714</v>
      </c>
      <c r="N142" s="18" t="n">
        <v>358174.332921531</v>
      </c>
      <c r="O142" s="19" t="n">
        <v>-6856.086165440385</v>
      </c>
      <c r="P142" s="20" t="n">
        <v>-0.01878223240295727</v>
      </c>
      <c r="Q142" s="27">
        <f>IF(O142&gt;0,O142,"")</f>
        <v/>
      </c>
      <c r="R142" s="28">
        <f>IF(O142&gt;0,P142,"")</f>
        <v/>
      </c>
    </row>
    <row r="143">
      <c r="A143" t="inlineStr">
        <is>
          <t>030153</t>
        </is>
      </c>
      <c r="B143" t="inlineStr">
        <is>
          <t>East Valley Er &amp; Hospital</t>
        </is>
      </c>
      <c r="C143" t="inlineStr">
        <is>
          <t>Arizona</t>
        </is>
      </c>
      <c r="D143" t="inlineStr">
        <is>
          <t>AZ</t>
        </is>
      </c>
      <c r="E143" t="inlineStr">
        <is>
          <t>Mountain</t>
        </is>
      </c>
      <c r="F143" t="inlineStr">
        <is>
          <t>IPPS</t>
        </is>
      </c>
      <c r="G143" s="16" t="n">
        <v>1.0741</v>
      </c>
      <c r="H143" s="16" t="n">
        <v>1.0204</v>
      </c>
      <c r="I143" s="16" t="n">
        <v>1.1989</v>
      </c>
      <c r="J143" s="16" t="n">
        <v>1.1743</v>
      </c>
      <c r="K143" s="17" t="n">
        <v>20</v>
      </c>
      <c r="L143" s="16" t="n">
        <v>1</v>
      </c>
      <c r="M143" s="18" t="n">
        <v>169832.6527026575</v>
      </c>
      <c r="N143" s="18" t="n">
        <v>165850.7433438565</v>
      </c>
      <c r="O143" s="19" t="n">
        <v>-3981.909358801029</v>
      </c>
      <c r="P143" s="20" t="n">
        <v>-0.02344607644898855</v>
      </c>
      <c r="Q143" s="27">
        <f>IF(O143&gt;0,O143,"")</f>
        <v/>
      </c>
      <c r="R143" s="28">
        <f>IF(O143&gt;0,P143,"")</f>
        <v/>
      </c>
    </row>
    <row r="144">
      <c r="A144" t="inlineStr">
        <is>
          <t>030154</t>
        </is>
      </c>
      <c r="B144" t="inlineStr">
        <is>
          <t>Exceptional Community Hospital Yuma</t>
        </is>
      </c>
      <c r="C144" t="inlineStr">
        <is>
          <t>Arizona</t>
        </is>
      </c>
      <c r="D144" t="inlineStr">
        <is>
          <t>AZ</t>
        </is>
      </c>
      <c r="E144" t="inlineStr">
        <is>
          <t>Mountain</t>
        </is>
      </c>
      <c r="F144" t="inlineStr">
        <is>
          <t>IPPS</t>
        </is>
      </c>
      <c r="G144" s="16" t="n">
        <v>1.0741</v>
      </c>
      <c r="H144" s="16" t="n">
        <v>1.0204</v>
      </c>
      <c r="I144" s="16" t="n">
        <v>0.9698</v>
      </c>
      <c r="J144" s="16" t="n">
        <v>0.954</v>
      </c>
      <c r="K144" s="17" t="n">
        <v>50</v>
      </c>
      <c r="L144" s="16" t="n">
        <v>1</v>
      </c>
      <c r="M144" s="18" t="n">
        <v>343447.5489845634</v>
      </c>
      <c r="N144" s="18" t="n">
        <v>336842.393660136</v>
      </c>
      <c r="O144" s="19" t="n">
        <v>-6605.155324427411</v>
      </c>
      <c r="P144" s="20" t="n">
        <v>-0.01923191865528289</v>
      </c>
      <c r="Q144" s="27">
        <f>IF(O144&gt;0,O144,"")</f>
        <v/>
      </c>
      <c r="R144" s="28">
        <f>IF(O144&gt;0,P144,"")</f>
        <v/>
      </c>
    </row>
    <row r="145">
      <c r="A145" t="inlineStr">
        <is>
          <t>030155</t>
        </is>
      </c>
      <c r="B145" t="inlineStr">
        <is>
          <t>Exceptional Community Hospital Bullhead City</t>
        </is>
      </c>
      <c r="C145" t="inlineStr">
        <is>
          <t>Arizona</t>
        </is>
      </c>
      <c r="D145" t="inlineStr">
        <is>
          <t>AZ</t>
        </is>
      </c>
      <c r="E145" t="inlineStr">
        <is>
          <t>Mountain</t>
        </is>
      </c>
      <c r="F145" t="inlineStr">
        <is>
          <t>IPPS</t>
        </is>
      </c>
      <c r="G145" s="16" t="n">
        <v>1.0741</v>
      </c>
      <c r="H145" s="16" t="n">
        <v>1.0204</v>
      </c>
      <c r="I145" s="16" t="n">
        <v>0.9784</v>
      </c>
      <c r="J145" s="16" t="n">
        <v>0.959</v>
      </c>
      <c r="K145" s="17" t="n">
        <v>40</v>
      </c>
      <c r="L145" s="16" t="n">
        <v>1</v>
      </c>
      <c r="M145" s="18" t="n">
        <v>277194.5406694138</v>
      </c>
      <c r="N145" s="18" t="n">
        <v>270886.2520084448</v>
      </c>
      <c r="O145" s="19" t="n">
        <v>-6308.288660969003</v>
      </c>
      <c r="P145" s="20" t="n">
        <v>-0.02275762230285898</v>
      </c>
      <c r="Q145" s="27">
        <f>IF(O145&gt;0,O145,"")</f>
        <v/>
      </c>
      <c r="R145" s="28">
        <f>IF(O145&gt;0,P145,"")</f>
        <v/>
      </c>
    </row>
    <row r="146">
      <c r="A146" t="inlineStr">
        <is>
          <t>040001</t>
        </is>
      </c>
      <c r="B146" t="inlineStr">
        <is>
          <t>Siloam Springs Regional Hospital</t>
        </is>
      </c>
      <c r="C146" t="inlineStr">
        <is>
          <t>Arkansas</t>
        </is>
      </c>
      <c r="D146" t="inlineStr">
        <is>
          <t>AR</t>
        </is>
      </c>
      <c r="E146" t="inlineStr">
        <is>
          <t>West South Central</t>
        </is>
      </c>
      <c r="F146" t="inlineStr">
        <is>
          <t>IPPS</t>
        </is>
      </c>
      <c r="G146" s="16" t="n">
        <v>0.8559</v>
      </c>
      <c r="H146" s="16" t="n">
        <v>0.8191000000000001</v>
      </c>
      <c r="I146" s="16" t="n">
        <v>1.8238</v>
      </c>
      <c r="J146" s="16" t="n">
        <v>1.8233</v>
      </c>
      <c r="K146" s="17" t="n">
        <v>297</v>
      </c>
      <c r="L146" s="16" t="n">
        <v>1</v>
      </c>
      <c r="M146" s="18" t="n">
        <v>3330892.64392958</v>
      </c>
      <c r="N146" s="18" t="n">
        <v>3350042.421175904</v>
      </c>
      <c r="O146" s="19" t="n">
        <v>19149.77724632388</v>
      </c>
      <c r="P146" s="20" t="n">
        <v>0.005749142735423668</v>
      </c>
      <c r="Q146" s="27">
        <f>IF(O146&gt;0,O146,"")</f>
        <v/>
      </c>
      <c r="R146" s="28">
        <f>IF(O146&gt;0,P146,"")</f>
        <v/>
      </c>
    </row>
    <row r="147">
      <c r="A147" t="inlineStr">
        <is>
          <t>040002</t>
        </is>
      </c>
      <c r="B147" t="inlineStr">
        <is>
          <t>Johnson Regional Medical Center</t>
        </is>
      </c>
      <c r="C147" t="inlineStr">
        <is>
          <t>Arkansas</t>
        </is>
      </c>
      <c r="D147" t="inlineStr">
        <is>
          <t>AR</t>
        </is>
      </c>
      <c r="E147" t="inlineStr">
        <is>
          <t>West South Central</t>
        </is>
      </c>
      <c r="F147" t="inlineStr">
        <is>
          <t>IPPS</t>
        </is>
      </c>
      <c r="G147" s="16" t="n">
        <v>0.8187</v>
      </c>
      <c r="H147" s="16" t="n">
        <v>0.8191000000000001</v>
      </c>
      <c r="I147" s="16" t="n">
        <v>1.3706</v>
      </c>
      <c r="J147" s="16" t="n">
        <v>1.3575</v>
      </c>
      <c r="K147" s="17" t="n">
        <v>215</v>
      </c>
      <c r="L147" s="16" t="n">
        <v>1</v>
      </c>
      <c r="M147" s="18" t="n">
        <v>1766181.017565671</v>
      </c>
      <c r="N147" s="18" t="n">
        <v>1805568.724319655</v>
      </c>
      <c r="O147" s="19" t="n">
        <v>39387.70675398456</v>
      </c>
      <c r="P147" s="20" t="n">
        <v>0.02230105881687749</v>
      </c>
      <c r="Q147" s="27">
        <f>IF(O147&gt;0,O147,"")</f>
        <v/>
      </c>
      <c r="R147" s="28">
        <f>IF(O147&gt;0,P147,"")</f>
        <v/>
      </c>
    </row>
    <row r="148">
      <c r="A148" t="inlineStr">
        <is>
          <t>040004</t>
        </is>
      </c>
      <c r="B148" t="inlineStr">
        <is>
          <t>Washington Regional Medical Center</t>
        </is>
      </c>
      <c r="C148" t="inlineStr">
        <is>
          <t>Arkansas</t>
        </is>
      </c>
      <c r="D148" t="inlineStr">
        <is>
          <t>AR</t>
        </is>
      </c>
      <c r="E148" t="inlineStr">
        <is>
          <t>West South Central</t>
        </is>
      </c>
      <c r="F148" t="inlineStr">
        <is>
          <t>Rural Referral Center (RRC)</t>
        </is>
      </c>
      <c r="G148" s="16" t="n">
        <v>0.8713</v>
      </c>
      <c r="H148" s="16" t="n">
        <v>0.8735000000000001</v>
      </c>
      <c r="I148" s="16" t="n">
        <v>2.2317</v>
      </c>
      <c r="J148" s="16" t="n">
        <v>2.2443</v>
      </c>
      <c r="K148" s="17" t="n">
        <v>4245</v>
      </c>
      <c r="L148" s="16" t="n">
        <v>1</v>
      </c>
      <c r="M148" s="18" t="n">
        <v>58866773.98065581</v>
      </c>
      <c r="N148" s="18" t="n">
        <v>61176830.38368694</v>
      </c>
      <c r="O148" s="19" t="n">
        <v>2310056.403031126</v>
      </c>
      <c r="P148" s="20" t="n">
        <v>0.03924210971354116</v>
      </c>
      <c r="Q148" s="27">
        <f>IF(O148&gt;0,O148,"")</f>
        <v/>
      </c>
      <c r="R148" s="28">
        <f>IF(O148&gt;0,P148,"")</f>
        <v/>
      </c>
    </row>
    <row r="149">
      <c r="A149" t="inlineStr">
        <is>
          <t>040007</t>
        </is>
      </c>
      <c r="B149" t="inlineStr">
        <is>
          <t>Chi St Vincent Infirmary</t>
        </is>
      </c>
      <c r="C149" t="inlineStr">
        <is>
          <t>Arkansas</t>
        </is>
      </c>
      <c r="D149" t="inlineStr">
        <is>
          <t>AR</t>
        </is>
      </c>
      <c r="E149" t="inlineStr">
        <is>
          <t>West South Central</t>
        </is>
      </c>
      <c r="F149" t="inlineStr">
        <is>
          <t>Rural Referral Center (RRC)</t>
        </is>
      </c>
      <c r="G149" s="16" t="n">
        <v>0.8935</v>
      </c>
      <c r="H149" s="16" t="n">
        <v>0.8488</v>
      </c>
      <c r="I149" s="16" t="n">
        <v>2.6417</v>
      </c>
      <c r="J149" s="16" t="n">
        <v>2.6584</v>
      </c>
      <c r="K149" s="17" t="n">
        <v>3802</v>
      </c>
      <c r="L149" s="16" t="n">
        <v>1</v>
      </c>
      <c r="M149" s="18" t="n">
        <v>63343229.65587231</v>
      </c>
      <c r="N149" s="18" t="n">
        <v>63823905.37943698</v>
      </c>
      <c r="O149" s="19" t="n">
        <v>480675.7235646695</v>
      </c>
      <c r="P149" s="20" t="n">
        <v>0.007588430936913995</v>
      </c>
      <c r="Q149" s="27">
        <f>IF(O149&gt;0,O149,"")</f>
        <v/>
      </c>
      <c r="R149" s="28">
        <f>IF(O149&gt;0,P149,"")</f>
        <v/>
      </c>
    </row>
    <row r="150">
      <c r="A150" t="inlineStr">
        <is>
          <t>040010</t>
        </is>
      </c>
      <c r="B150" t="inlineStr">
        <is>
          <t>Mercy Hospital Northwest Arkansas</t>
        </is>
      </c>
      <c r="C150" t="inlineStr">
        <is>
          <t>Arkansas</t>
        </is>
      </c>
      <c r="D150" t="inlineStr">
        <is>
          <t>AR</t>
        </is>
      </c>
      <c r="E150" t="inlineStr">
        <is>
          <t>West South Central</t>
        </is>
      </c>
      <c r="F150" t="inlineStr">
        <is>
          <t>Rural Referral Center (RRC)</t>
        </is>
      </c>
      <c r="G150" s="16" t="n">
        <v>0.8559</v>
      </c>
      <c r="H150" s="16" t="n">
        <v>0.8735000000000001</v>
      </c>
      <c r="I150" s="16" t="n">
        <v>1.9289</v>
      </c>
      <c r="J150" s="16" t="n">
        <v>1.9313</v>
      </c>
      <c r="K150" s="17" t="n">
        <v>3556</v>
      </c>
      <c r="L150" s="16" t="n">
        <v>1</v>
      </c>
      <c r="M150" s="18" t="n">
        <v>42179209.88411407</v>
      </c>
      <c r="N150" s="18" t="n">
        <v>44100129.1029983</v>
      </c>
      <c r="O150" s="19" t="n">
        <v>1920919.21888423</v>
      </c>
      <c r="P150" s="20" t="n">
        <v>0.04554184927033696</v>
      </c>
      <c r="Q150" s="27">
        <f>IF(O150&gt;0,O150,"")</f>
        <v/>
      </c>
      <c r="R150" s="28">
        <f>IF(O150&gt;0,P150,"")</f>
        <v/>
      </c>
    </row>
    <row r="151">
      <c r="A151" t="inlineStr">
        <is>
          <t>040011</t>
        </is>
      </c>
      <c r="B151" t="inlineStr">
        <is>
          <t>Chambers Memorial Hospital</t>
        </is>
      </c>
      <c r="C151" t="inlineStr">
        <is>
          <t>Arkansas</t>
        </is>
      </c>
      <c r="D151" t="inlineStr">
        <is>
          <t>AR</t>
        </is>
      </c>
      <c r="E151" t="inlineStr">
        <is>
          <t>West South Central</t>
        </is>
      </c>
      <c r="F151" t="inlineStr">
        <is>
          <t>Sole Community Hospital (SCH)</t>
        </is>
      </c>
      <c r="G151" s="16" t="n">
        <v>0.8187</v>
      </c>
      <c r="H151" s="16" t="n">
        <v>0.8191000000000001</v>
      </c>
      <c r="I151" s="16" t="n">
        <v>1.101</v>
      </c>
      <c r="J151" s="16" t="n">
        <v>1.0857</v>
      </c>
      <c r="K151" s="17" t="n">
        <v>418</v>
      </c>
      <c r="L151" s="16" t="n">
        <v>1</v>
      </c>
      <c r="M151" s="18" t="n">
        <v>2758351.614950634</v>
      </c>
      <c r="N151" s="18" t="n">
        <v>2807513.445370438</v>
      </c>
      <c r="O151" s="19" t="n">
        <v>49161.83041980397</v>
      </c>
      <c r="P151" s="20" t="n">
        <v>0.01782290196555808</v>
      </c>
      <c r="Q151" s="27">
        <f>IF(O151&gt;0,O151,"")</f>
        <v/>
      </c>
      <c r="R151" s="28">
        <f>IF(O151&gt;0,P151,"")</f>
        <v/>
      </c>
    </row>
    <row r="152">
      <c r="A152" t="inlineStr">
        <is>
          <t>040014</t>
        </is>
      </c>
      <c r="B152" t="inlineStr">
        <is>
          <t>Unity Health White County Medical Center</t>
        </is>
      </c>
      <c r="C152" t="inlineStr">
        <is>
          <t>Arkansas</t>
        </is>
      </c>
      <c r="D152" t="inlineStr">
        <is>
          <t>AR</t>
        </is>
      </c>
      <c r="E152" t="inlineStr">
        <is>
          <t>West South Central</t>
        </is>
      </c>
      <c r="F152" t="inlineStr">
        <is>
          <t>SCH/RRC</t>
        </is>
      </c>
      <c r="G152" s="16" t="n">
        <v>0.8187</v>
      </c>
      <c r="H152" s="16" t="n">
        <v>0.8191000000000001</v>
      </c>
      <c r="I152" s="16" t="n">
        <v>1.5218</v>
      </c>
      <c r="J152" s="16" t="n">
        <v>1.5094</v>
      </c>
      <c r="K152" s="17" t="n">
        <v>2739</v>
      </c>
      <c r="L152" s="16" t="n">
        <v>1</v>
      </c>
      <c r="M152" s="18" t="n">
        <v>24982485.11927762</v>
      </c>
      <c r="N152" s="18" t="n">
        <v>25575969.36771553</v>
      </c>
      <c r="O152" s="19" t="n">
        <v>593484.248437915</v>
      </c>
      <c r="P152" s="20" t="n">
        <v>0.02375601328708311</v>
      </c>
      <c r="Q152" s="27">
        <f>IF(O152&gt;0,O152,"")</f>
        <v/>
      </c>
      <c r="R152" s="28">
        <f>IF(O152&gt;0,P152,"")</f>
        <v/>
      </c>
    </row>
    <row r="153">
      <c r="A153" t="inlineStr">
        <is>
          <t>040016</t>
        </is>
      </c>
      <c r="B153" t="inlineStr">
        <is>
          <t>Uams Medical Center</t>
        </is>
      </c>
      <c r="C153" t="inlineStr">
        <is>
          <t>Arkansas</t>
        </is>
      </c>
      <c r="D153" t="inlineStr">
        <is>
          <t>AR</t>
        </is>
      </c>
      <c r="E153" t="inlineStr">
        <is>
          <t>West South Central</t>
        </is>
      </c>
      <c r="F153" t="inlineStr">
        <is>
          <t>Rural Referral Center (RRC)</t>
        </is>
      </c>
      <c r="G153" s="16" t="n">
        <v>0.8661</v>
      </c>
      <c r="H153" s="16" t="n">
        <v>0.8228</v>
      </c>
      <c r="I153" s="16" t="n">
        <v>2.6771</v>
      </c>
      <c r="J153" s="16" t="n">
        <v>2.6879</v>
      </c>
      <c r="K153" s="17" t="n">
        <v>4445</v>
      </c>
      <c r="L153" s="16" t="n">
        <v>1</v>
      </c>
      <c r="M153" s="18" t="n">
        <v>73683260.91159841</v>
      </c>
      <c r="N153" s="18" t="n">
        <v>74103936.29433918</v>
      </c>
      <c r="O153" s="19" t="n">
        <v>420675.3827407658</v>
      </c>
      <c r="P153" s="20" t="n">
        <v>0.005709239487181107</v>
      </c>
      <c r="Q153" s="27">
        <f>IF(O153&gt;0,O153,"")</f>
        <v/>
      </c>
      <c r="R153" s="28">
        <f>IF(O153&gt;0,P153,"")</f>
        <v/>
      </c>
    </row>
    <row r="154">
      <c r="A154" t="inlineStr">
        <is>
          <t>040017</t>
        </is>
      </c>
      <c r="B154" t="inlineStr">
        <is>
          <t>North Arkansas Regional Medical Center</t>
        </is>
      </c>
      <c r="C154" t="inlineStr">
        <is>
          <t>Arkansas</t>
        </is>
      </c>
      <c r="D154" t="inlineStr">
        <is>
          <t>AR</t>
        </is>
      </c>
      <c r="E154" t="inlineStr">
        <is>
          <t>West South Central</t>
        </is>
      </c>
      <c r="F154" t="inlineStr">
        <is>
          <t>SCH/RRC</t>
        </is>
      </c>
      <c r="G154" s="16" t="n">
        <v>0.863</v>
      </c>
      <c r="H154" s="16" t="n">
        <v>0.8199</v>
      </c>
      <c r="I154" s="16" t="n">
        <v>1.2602</v>
      </c>
      <c r="J154" s="16" t="n">
        <v>1.2617</v>
      </c>
      <c r="K154" s="17" t="n">
        <v>728</v>
      </c>
      <c r="L154" s="16" t="n">
        <v>1</v>
      </c>
      <c r="M154" s="18" t="n">
        <v>5668812.512983489</v>
      </c>
      <c r="N154" s="18" t="n">
        <v>5685462.00940223</v>
      </c>
      <c r="O154" s="19" t="n">
        <v>16649.49641874153</v>
      </c>
      <c r="P154" s="20" t="n">
        <v>0.002937034234349536</v>
      </c>
      <c r="Q154" s="27">
        <f>IF(O154&gt;0,O154,"")</f>
        <v/>
      </c>
      <c r="R154" s="28">
        <f>IF(O154&gt;0,P154,"")</f>
        <v/>
      </c>
    </row>
    <row r="155">
      <c r="A155" t="inlineStr">
        <is>
          <t>040018</t>
        </is>
      </c>
      <c r="B155" t="inlineStr">
        <is>
          <t>Baptist Health - Van Buren</t>
        </is>
      </c>
      <c r="C155" t="inlineStr">
        <is>
          <t>Arkansas</t>
        </is>
      </c>
      <c r="D155" t="inlineStr">
        <is>
          <t>AR</t>
        </is>
      </c>
      <c r="E155" t="inlineStr">
        <is>
          <t>West South Central</t>
        </is>
      </c>
      <c r="F155" t="inlineStr">
        <is>
          <t>IPPS</t>
        </is>
      </c>
      <c r="G155" s="16" t="n">
        <v>0.9134</v>
      </c>
      <c r="H155" s="16" t="n">
        <v>0.8677</v>
      </c>
      <c r="I155" s="16" t="n">
        <v>0.9978</v>
      </c>
      <c r="J155" s="16" t="n">
        <v>0.9707</v>
      </c>
      <c r="K155" s="17" t="n">
        <v>19</v>
      </c>
      <c r="L155" s="16" t="n">
        <v>1</v>
      </c>
      <c r="M155" s="18" t="n">
        <v>121143.8243712098</v>
      </c>
      <c r="N155" s="18" t="n">
        <v>117969.313122342</v>
      </c>
      <c r="O155" s="19" t="n">
        <v>-3174.511248867857</v>
      </c>
      <c r="P155" s="20" t="n">
        <v>-0.02620448269109035</v>
      </c>
      <c r="Q155" s="27">
        <f>IF(O155&gt;0,O155,"")</f>
        <v/>
      </c>
      <c r="R155" s="28">
        <f>IF(O155&gt;0,P155,"")</f>
        <v/>
      </c>
    </row>
    <row r="156">
      <c r="A156" t="inlineStr">
        <is>
          <t>040019</t>
        </is>
      </c>
      <c r="B156" t="inlineStr">
        <is>
          <t>Forrest City Medical Center</t>
        </is>
      </c>
      <c r="C156" t="inlineStr">
        <is>
          <t>Arkansas</t>
        </is>
      </c>
      <c r="D156" t="inlineStr">
        <is>
          <t>AR</t>
        </is>
      </c>
      <c r="E156" t="inlineStr">
        <is>
          <t>West South Central</t>
        </is>
      </c>
      <c r="F156" t="inlineStr">
        <is>
          <t>Sole Community Hospital (SCH)</t>
        </is>
      </c>
      <c r="G156" s="16" t="n">
        <v>0.8187</v>
      </c>
      <c r="H156" s="16" t="n">
        <v>0.8191000000000001</v>
      </c>
      <c r="I156" s="16" t="n">
        <v>1.513</v>
      </c>
      <c r="J156" s="16" t="n">
        <v>1.5029</v>
      </c>
      <c r="K156" s="17" t="n">
        <v>129</v>
      </c>
      <c r="L156" s="16" t="n">
        <v>1</v>
      </c>
      <c r="M156" s="18" t="n">
        <v>1169808.2064396</v>
      </c>
      <c r="N156" s="18" t="n">
        <v>1199376.457803319</v>
      </c>
      <c r="O156" s="19" t="n">
        <v>29568.25136371935</v>
      </c>
      <c r="P156" s="20" t="n">
        <v>0.02527615313429247</v>
      </c>
      <c r="Q156" s="27">
        <f>IF(O156&gt;0,O156,"")</f>
        <v/>
      </c>
      <c r="R156" s="28">
        <f>IF(O156&gt;0,P156,"")</f>
        <v/>
      </c>
    </row>
    <row r="157">
      <c r="A157" t="inlineStr">
        <is>
          <t>040020</t>
        </is>
      </c>
      <c r="B157" t="inlineStr">
        <is>
          <t>St Bernards Medical Center</t>
        </is>
      </c>
      <c r="C157" t="inlineStr">
        <is>
          <t>Arkansas</t>
        </is>
      </c>
      <c r="D157" t="inlineStr">
        <is>
          <t>AR</t>
        </is>
      </c>
      <c r="E157" t="inlineStr">
        <is>
          <t>West South Central</t>
        </is>
      </c>
      <c r="F157" t="inlineStr">
        <is>
          <t>Rural Referral Center (RRC)</t>
        </is>
      </c>
      <c r="G157" s="16" t="n">
        <v>0.863</v>
      </c>
      <c r="H157" s="16" t="n">
        <v>0.8199</v>
      </c>
      <c r="I157" s="16" t="n">
        <v>2.1776</v>
      </c>
      <c r="J157" s="16" t="n">
        <v>2.1908</v>
      </c>
      <c r="K157" s="17" t="n">
        <v>5195</v>
      </c>
      <c r="L157" s="16" t="n">
        <v>1</v>
      </c>
      <c r="M157" s="18" t="n">
        <v>69901243.03962897</v>
      </c>
      <c r="N157" s="18" t="n">
        <v>70447658.63406506</v>
      </c>
      <c r="O157" s="19" t="n">
        <v>546415.5944360942</v>
      </c>
      <c r="P157" s="20" t="n">
        <v>0.007816965345327491</v>
      </c>
      <c r="Q157" s="27">
        <f>IF(O157&gt;0,O157,"")</f>
        <v/>
      </c>
      <c r="R157" s="28">
        <f>IF(O157&gt;0,P157,"")</f>
        <v/>
      </c>
    </row>
    <row r="158">
      <c r="A158" t="inlineStr">
        <is>
          <t>040022</t>
        </is>
      </c>
      <c r="B158" t="inlineStr">
        <is>
          <t>Northwest Medical Center</t>
        </is>
      </c>
      <c r="C158" t="inlineStr">
        <is>
          <t>Arkansas</t>
        </is>
      </c>
      <c r="D158" t="inlineStr">
        <is>
          <t>AR</t>
        </is>
      </c>
      <c r="E158" t="inlineStr">
        <is>
          <t>West South Central</t>
        </is>
      </c>
      <c r="F158" t="inlineStr">
        <is>
          <t>Rural Referral Center (RRC)</t>
        </is>
      </c>
      <c r="G158" s="16" t="n">
        <v>0.863</v>
      </c>
      <c r="H158" s="16" t="n">
        <v>0.8508</v>
      </c>
      <c r="I158" s="16" t="n">
        <v>1.7678</v>
      </c>
      <c r="J158" s="16" t="n">
        <v>1.7666</v>
      </c>
      <c r="K158" s="17" t="n">
        <v>1811</v>
      </c>
      <c r="L158" s="16" t="n">
        <v>1</v>
      </c>
      <c r="M158" s="18" t="n">
        <v>19782119.40366494</v>
      </c>
      <c r="N158" s="18" t="n">
        <v>20230258.64511487</v>
      </c>
      <c r="O158" s="19" t="n">
        <v>448139.241449926</v>
      </c>
      <c r="P158" s="20" t="n">
        <v>0.02265375273020045</v>
      </c>
      <c r="Q158" s="27">
        <f>IF(O158&gt;0,O158,"")</f>
        <v/>
      </c>
      <c r="R158" s="28">
        <f>IF(O158&gt;0,P158,"")</f>
        <v/>
      </c>
    </row>
    <row r="159">
      <c r="A159" t="inlineStr">
        <is>
          <t>040026</t>
        </is>
      </c>
      <c r="B159" t="inlineStr">
        <is>
          <t>Chi St Vincent Hospital Hot Springs</t>
        </is>
      </c>
      <c r="C159" t="inlineStr">
        <is>
          <t>Arkansas</t>
        </is>
      </c>
      <c r="D159" t="inlineStr">
        <is>
          <t>AR</t>
        </is>
      </c>
      <c r="E159" t="inlineStr">
        <is>
          <t>West South Central</t>
        </is>
      </c>
      <c r="F159" t="inlineStr">
        <is>
          <t>Rural Referral Center (RRC)</t>
        </is>
      </c>
      <c r="G159" s="16" t="n">
        <v>0.8935</v>
      </c>
      <c r="H159" s="16" t="n">
        <v>0.8581</v>
      </c>
      <c r="I159" s="16" t="n">
        <v>1.7557</v>
      </c>
      <c r="J159" s="16" t="n">
        <v>1.7464</v>
      </c>
      <c r="K159" s="17" t="n">
        <v>3911</v>
      </c>
      <c r="L159" s="16" t="n">
        <v>1</v>
      </c>
      <c r="M159" s="18" t="n">
        <v>43305466.28540445</v>
      </c>
      <c r="N159" s="18" t="n">
        <v>43404713.37391112</v>
      </c>
      <c r="O159" s="19" t="n">
        <v>99247.08850666881</v>
      </c>
      <c r="P159" s="20" t="n">
        <v>0.002291791245303338</v>
      </c>
      <c r="Q159" s="27">
        <f>IF(O159&gt;0,O159,"")</f>
        <v/>
      </c>
      <c r="R159" s="28">
        <f>IF(O159&gt;0,P159,"")</f>
        <v/>
      </c>
    </row>
    <row r="160">
      <c r="A160" t="inlineStr">
        <is>
          <t>040027</t>
        </is>
      </c>
      <c r="B160" t="inlineStr">
        <is>
          <t>Baxter Health</t>
        </is>
      </c>
      <c r="C160" t="inlineStr">
        <is>
          <t>Arkansas</t>
        </is>
      </c>
      <c r="D160" t="inlineStr">
        <is>
          <t>AR</t>
        </is>
      </c>
      <c r="E160" t="inlineStr">
        <is>
          <t>West South Central</t>
        </is>
      </c>
      <c r="F160" t="inlineStr">
        <is>
          <t>SCH/RRC</t>
        </is>
      </c>
      <c r="G160" s="16" t="n">
        <v>0.8187</v>
      </c>
      <c r="H160" s="16" t="n">
        <v>0.8735000000000001</v>
      </c>
      <c r="I160" s="16" t="n">
        <v>1.853</v>
      </c>
      <c r="J160" s="16" t="n">
        <v>1.8596</v>
      </c>
      <c r="K160" s="17" t="n">
        <v>2731</v>
      </c>
      <c r="L160" s="16" t="n">
        <v>1</v>
      </c>
      <c r="M160" s="18" t="n">
        <v>30330749.68075375</v>
      </c>
      <c r="N160" s="18" t="n">
        <v>32611412.19132317</v>
      </c>
      <c r="O160" s="19" t="n">
        <v>2280662.510569423</v>
      </c>
      <c r="P160" s="20" t="n">
        <v>0.07519308077032492</v>
      </c>
      <c r="Q160" s="27">
        <f>IF(O160&gt;0,O160,"")</f>
        <v/>
      </c>
      <c r="R160" s="28">
        <f>IF(O160&gt;0,P160,"")</f>
        <v/>
      </c>
    </row>
    <row r="161">
      <c r="A161" t="inlineStr">
        <is>
          <t>040029</t>
        </is>
      </c>
      <c r="B161" t="inlineStr">
        <is>
          <t>Conway Regional Medical Center, Inc</t>
        </is>
      </c>
      <c r="C161" t="inlineStr">
        <is>
          <t>Arkansas</t>
        </is>
      </c>
      <c r="D161" t="inlineStr">
        <is>
          <t>AR</t>
        </is>
      </c>
      <c r="E161" t="inlineStr">
        <is>
          <t>West South Central</t>
        </is>
      </c>
      <c r="F161" t="inlineStr">
        <is>
          <t>IPPS</t>
        </is>
      </c>
      <c r="G161" s="16" t="n">
        <v>0.8661</v>
      </c>
      <c r="H161" s="16" t="n">
        <v>0.8228</v>
      </c>
      <c r="I161" s="16" t="n">
        <v>1.6608</v>
      </c>
      <c r="J161" s="16" t="n">
        <v>1.6521</v>
      </c>
      <c r="K161" s="17" t="n">
        <v>2365</v>
      </c>
      <c r="L161" s="16" t="n">
        <v>1</v>
      </c>
      <c r="M161" s="18" t="n">
        <v>24320973.78028337</v>
      </c>
      <c r="N161" s="18" t="n">
        <v>24233931.80095315</v>
      </c>
      <c r="O161" s="19" t="n">
        <v>-87041.97933022305</v>
      </c>
      <c r="P161" s="20" t="n">
        <v>-0.003578885455679682</v>
      </c>
      <c r="Q161" s="27">
        <f>IF(O161&gt;0,O161,"")</f>
        <v/>
      </c>
      <c r="R161" s="28">
        <f>IF(O161&gt;0,P161,"")</f>
        <v/>
      </c>
    </row>
    <row r="162">
      <c r="A162" t="inlineStr">
        <is>
          <t>040036</t>
        </is>
      </c>
      <c r="B162" t="inlineStr">
        <is>
          <t>Baptist Health Medical Center North Little Rock</t>
        </is>
      </c>
      <c r="C162" t="inlineStr">
        <is>
          <t>Arkansas</t>
        </is>
      </c>
      <c r="D162" t="inlineStr">
        <is>
          <t>AR</t>
        </is>
      </c>
      <c r="E162" t="inlineStr">
        <is>
          <t>West South Central</t>
        </is>
      </c>
      <c r="F162" t="inlineStr">
        <is>
          <t>IPPS</t>
        </is>
      </c>
      <c r="G162" s="16" t="n">
        <v>0.8661</v>
      </c>
      <c r="H162" s="16" t="n">
        <v>0.8228</v>
      </c>
      <c r="I162" s="16" t="n">
        <v>1.7945</v>
      </c>
      <c r="J162" s="16" t="n">
        <v>1.787</v>
      </c>
      <c r="K162" s="17" t="n">
        <v>3643</v>
      </c>
      <c r="L162" s="16" t="n">
        <v>1</v>
      </c>
      <c r="M162" s="18" t="n">
        <v>40479497.4570144</v>
      </c>
      <c r="N162" s="18" t="n">
        <v>40377565.36281234</v>
      </c>
      <c r="O162" s="19" t="n">
        <v>-101932.094202064</v>
      </c>
      <c r="P162" s="20" t="n">
        <v>-0.002518116592487511</v>
      </c>
      <c r="Q162" s="27">
        <f>IF(O162&gt;0,O162,"")</f>
        <v/>
      </c>
      <c r="R162" s="28">
        <f>IF(O162&gt;0,P162,"")</f>
        <v/>
      </c>
    </row>
    <row r="163">
      <c r="A163" t="inlineStr">
        <is>
          <t>040039</t>
        </is>
      </c>
      <c r="B163" t="inlineStr">
        <is>
          <t>Arkansas Methodist Medical Center</t>
        </is>
      </c>
      <c r="C163" t="inlineStr">
        <is>
          <t>Arkansas</t>
        </is>
      </c>
      <c r="D163" t="inlineStr">
        <is>
          <t>AR</t>
        </is>
      </c>
      <c r="E163" t="inlineStr">
        <is>
          <t>West South Central</t>
        </is>
      </c>
      <c r="F163" t="inlineStr">
        <is>
          <t>Rural Referral Center (RRC)</t>
        </is>
      </c>
      <c r="G163" s="16" t="n">
        <v>0.863</v>
      </c>
      <c r="H163" s="16" t="n">
        <v>0.8735000000000001</v>
      </c>
      <c r="I163" s="16" t="n">
        <v>1.3854</v>
      </c>
      <c r="J163" s="16" t="n">
        <v>1.3765</v>
      </c>
      <c r="K163" s="17" t="n">
        <v>671</v>
      </c>
      <c r="L163" s="16" t="n">
        <v>1</v>
      </c>
      <c r="M163" s="18" t="n">
        <v>5744059.666562601</v>
      </c>
      <c r="N163" s="18" t="n">
        <v>5930988.80073785</v>
      </c>
      <c r="O163" s="19" t="n">
        <v>186929.1341752494</v>
      </c>
      <c r="P163" s="20" t="n">
        <v>0.03254303489627795</v>
      </c>
      <c r="Q163" s="27">
        <f>IF(O163&gt;0,O163,"")</f>
        <v/>
      </c>
      <c r="R163" s="28">
        <f>IF(O163&gt;0,P163,"")</f>
        <v/>
      </c>
    </row>
    <row r="164">
      <c r="A164" t="inlineStr">
        <is>
          <t>040041</t>
        </is>
      </c>
      <c r="B164" t="inlineStr">
        <is>
          <t>St Marys Regional Medical Center</t>
        </is>
      </c>
      <c r="C164" t="inlineStr">
        <is>
          <t>Arkansas</t>
        </is>
      </c>
      <c r="D164" t="inlineStr">
        <is>
          <t>AR</t>
        </is>
      </c>
      <c r="E164" t="inlineStr">
        <is>
          <t>West South Central</t>
        </is>
      </c>
      <c r="F164" t="inlineStr">
        <is>
          <t>Rural Referral Center (RRC)</t>
        </is>
      </c>
      <c r="G164" s="16" t="n">
        <v>0.8713</v>
      </c>
      <c r="H164" s="16" t="n">
        <v>0.8277</v>
      </c>
      <c r="I164" s="16" t="n">
        <v>1.645</v>
      </c>
      <c r="J164" s="16" t="n">
        <v>1.6352</v>
      </c>
      <c r="K164" s="17" t="n">
        <v>1008</v>
      </c>
      <c r="L164" s="16" t="n">
        <v>1</v>
      </c>
      <c r="M164" s="18" t="n">
        <v>10303461.73679831</v>
      </c>
      <c r="N164" s="18" t="n">
        <v>10258114.02966017</v>
      </c>
      <c r="O164" s="19" t="n">
        <v>-45347.70713813044</v>
      </c>
      <c r="P164" s="20" t="n">
        <v>-0.004401210806284003</v>
      </c>
      <c r="Q164" s="27">
        <f>IF(O164&gt;0,O164,"")</f>
        <v/>
      </c>
      <c r="R164" s="28">
        <f>IF(O164&gt;0,P164,"")</f>
        <v/>
      </c>
    </row>
    <row r="165">
      <c r="A165" t="inlineStr">
        <is>
          <t>040050</t>
        </is>
      </c>
      <c r="B165" t="inlineStr">
        <is>
          <t>Ouachita County Medical Center</t>
        </is>
      </c>
      <c r="C165" t="inlineStr">
        <is>
          <t>Arkansas</t>
        </is>
      </c>
      <c r="D165" t="inlineStr">
        <is>
          <t>AR</t>
        </is>
      </c>
      <c r="E165" t="inlineStr">
        <is>
          <t>West South Central</t>
        </is>
      </c>
      <c r="F165" t="inlineStr">
        <is>
          <t>Sole Community Hospital (SCH)</t>
        </is>
      </c>
      <c r="G165" s="16" t="n">
        <v>0.8187</v>
      </c>
      <c r="H165" s="16" t="n">
        <v>0.8191000000000001</v>
      </c>
      <c r="I165" s="16" t="n">
        <v>1.3397</v>
      </c>
      <c r="J165" s="16" t="n">
        <v>1.3239</v>
      </c>
      <c r="K165" s="17" t="n">
        <v>180</v>
      </c>
      <c r="L165" s="16" t="n">
        <v>1</v>
      </c>
      <c r="M165" s="18" t="n">
        <v>1445326.90711551</v>
      </c>
      <c r="N165" s="18" t="n">
        <v>1474223.780522755</v>
      </c>
      <c r="O165" s="19" t="n">
        <v>28896.87340724561</v>
      </c>
      <c r="P165" s="20" t="n">
        <v>0.01999331311482752</v>
      </c>
      <c r="Q165" s="27">
        <f>IF(O165&gt;0,O165,"")</f>
        <v/>
      </c>
      <c r="R165" s="28">
        <f>IF(O165&gt;0,P165,"")</f>
        <v/>
      </c>
    </row>
    <row r="166">
      <c r="A166" t="inlineStr">
        <is>
          <t>040051</t>
        </is>
      </c>
      <c r="B166" t="inlineStr">
        <is>
          <t>Baptist Health Medical Center-Drew County</t>
        </is>
      </c>
      <c r="C166" t="inlineStr">
        <is>
          <t>Arkansas</t>
        </is>
      </c>
      <c r="D166" t="inlineStr">
        <is>
          <t>AR</t>
        </is>
      </c>
      <c r="E166" t="inlineStr">
        <is>
          <t>West South Central</t>
        </is>
      </c>
      <c r="F166" t="inlineStr">
        <is>
          <t>Sole Community Hospital (SCH)</t>
        </is>
      </c>
      <c r="G166" s="16" t="n">
        <v>0.8187</v>
      </c>
      <c r="H166" s="16" t="n">
        <v>0.8191000000000001</v>
      </c>
      <c r="I166" s="16" t="n">
        <v>1.1262</v>
      </c>
      <c r="J166" s="16" t="n">
        <v>1.1091</v>
      </c>
      <c r="K166" s="17" t="n">
        <v>455</v>
      </c>
      <c r="L166" s="16" t="n">
        <v>1</v>
      </c>
      <c r="M166" s="18" t="n">
        <v>3071234.269160743</v>
      </c>
      <c r="N166" s="18" t="n">
        <v>3121891.657287363</v>
      </c>
      <c r="O166" s="19" t="n">
        <v>50657.38812662009</v>
      </c>
      <c r="P166" s="20" t="n">
        <v>0.01649414655055373</v>
      </c>
      <c r="Q166" s="27">
        <f>IF(O166&gt;0,O166,"")</f>
        <v/>
      </c>
      <c r="R166" s="28">
        <f>IF(O166&gt;0,P166,"")</f>
        <v/>
      </c>
    </row>
    <row r="167">
      <c r="A167" t="inlineStr">
        <is>
          <t>040055</t>
        </is>
      </c>
      <c r="B167" t="inlineStr">
        <is>
          <t>Baptist Health - Fort Smith</t>
        </is>
      </c>
      <c r="C167" t="inlineStr">
        <is>
          <t>Arkansas</t>
        </is>
      </c>
      <c r="D167" t="inlineStr">
        <is>
          <t>AR</t>
        </is>
      </c>
      <c r="E167" t="inlineStr">
        <is>
          <t>West South Central</t>
        </is>
      </c>
      <c r="F167" t="inlineStr">
        <is>
          <t>Rural Referral Center (RRC)</t>
        </is>
      </c>
      <c r="G167" s="16" t="n">
        <v>0.9134</v>
      </c>
      <c r="H167" s="16" t="n">
        <v>0.8677</v>
      </c>
      <c r="I167" s="16" t="n">
        <v>1.9368</v>
      </c>
      <c r="J167" s="16" t="n">
        <v>1.9328</v>
      </c>
      <c r="K167" s="17" t="n">
        <v>2521</v>
      </c>
      <c r="L167" s="16" t="n">
        <v>1</v>
      </c>
      <c r="M167" s="18" t="n">
        <v>31200517.77833778</v>
      </c>
      <c r="N167" s="18" t="n">
        <v>31166654.22476544</v>
      </c>
      <c r="O167" s="19" t="n">
        <v>-33863.55357233807</v>
      </c>
      <c r="P167" s="20" t="n">
        <v>-0.001085352294885607</v>
      </c>
      <c r="Q167" s="27">
        <f>IF(O167&gt;0,O167,"")</f>
        <v/>
      </c>
      <c r="R167" s="28">
        <f>IF(O167&gt;0,P167,"")</f>
        <v/>
      </c>
    </row>
    <row r="168">
      <c r="A168" t="inlineStr">
        <is>
          <t>040062</t>
        </is>
      </c>
      <c r="B168" t="inlineStr">
        <is>
          <t>Mercy Hospital Fort Smith</t>
        </is>
      </c>
      <c r="C168" t="inlineStr">
        <is>
          <t>Arkansas</t>
        </is>
      </c>
      <c r="D168" t="inlineStr">
        <is>
          <t>AR</t>
        </is>
      </c>
      <c r="E168" t="inlineStr">
        <is>
          <t>West South Central</t>
        </is>
      </c>
      <c r="F168" t="inlineStr">
        <is>
          <t>Rural Referral Center (RRC)</t>
        </is>
      </c>
      <c r="G168" s="16" t="n">
        <v>0.9134</v>
      </c>
      <c r="H168" s="16" t="n">
        <v>0.8677</v>
      </c>
      <c r="I168" s="16" t="n">
        <v>1.8232</v>
      </c>
      <c r="J168" s="16" t="n">
        <v>1.8169</v>
      </c>
      <c r="K168" s="17" t="n">
        <v>4221</v>
      </c>
      <c r="L168" s="16" t="n">
        <v>1</v>
      </c>
      <c r="M168" s="18" t="n">
        <v>49176072.85109041</v>
      </c>
      <c r="N168" s="18" t="n">
        <v>49054267.75010874</v>
      </c>
      <c r="O168" s="19" t="n">
        <v>-121805.1009816676</v>
      </c>
      <c r="P168" s="20" t="n">
        <v>-0.002476918019674009</v>
      </c>
      <c r="Q168" s="27">
        <f>IF(O168&gt;0,O168,"")</f>
        <v/>
      </c>
      <c r="R168" s="28">
        <f>IF(O168&gt;0,P168,"")</f>
        <v/>
      </c>
    </row>
    <row r="169">
      <c r="A169" t="inlineStr">
        <is>
          <t>040067</t>
        </is>
      </c>
      <c r="B169" t="inlineStr">
        <is>
          <t>Magnolia Regional Medical Center</t>
        </is>
      </c>
      <c r="C169" t="inlineStr">
        <is>
          <t>Arkansas</t>
        </is>
      </c>
      <c r="D169" t="inlineStr">
        <is>
          <t>AR</t>
        </is>
      </c>
      <c r="E169" t="inlineStr">
        <is>
          <t>West South Central</t>
        </is>
      </c>
      <c r="F169" t="inlineStr">
        <is>
          <t>Sole Community Hospital (SCH)</t>
        </is>
      </c>
      <c r="G169" s="16" t="n">
        <v>0.8187</v>
      </c>
      <c r="H169" s="16" t="n">
        <v>0.8191000000000001</v>
      </c>
      <c r="I169" s="16" t="n">
        <v>1.2805</v>
      </c>
      <c r="J169" s="16" t="n">
        <v>1.2727</v>
      </c>
      <c r="K169" s="17" t="n">
        <v>250</v>
      </c>
      <c r="L169" s="16" t="n">
        <v>1</v>
      </c>
      <c r="M169" s="18" t="n">
        <v>1918693.555523842</v>
      </c>
      <c r="N169" s="18" t="n">
        <v>1968347.522756114</v>
      </c>
      <c r="O169" s="19" t="n">
        <v>49653.96723227203</v>
      </c>
      <c r="P169" s="20" t="n">
        <v>0.02587905040349994</v>
      </c>
      <c r="Q169" s="27">
        <f>IF(O169&gt;0,O169,"")</f>
        <v/>
      </c>
      <c r="R169" s="28">
        <f>IF(O169&gt;0,P169,"")</f>
        <v/>
      </c>
    </row>
    <row r="170">
      <c r="A170" t="inlineStr">
        <is>
          <t>040069</t>
        </is>
      </c>
      <c r="B170" t="inlineStr">
        <is>
          <t>Great River Medical Center</t>
        </is>
      </c>
      <c r="C170" t="inlineStr">
        <is>
          <t>Arkansas</t>
        </is>
      </c>
      <c r="D170" t="inlineStr">
        <is>
          <t>AR</t>
        </is>
      </c>
      <c r="E170" t="inlineStr">
        <is>
          <t>West South Central</t>
        </is>
      </c>
      <c r="F170" t="inlineStr">
        <is>
          <t>SCH/RRC</t>
        </is>
      </c>
      <c r="G170" s="16" t="n">
        <v>0.8526</v>
      </c>
      <c r="H170" s="16" t="n">
        <v>0.8735000000000001</v>
      </c>
      <c r="I170" s="16" t="n">
        <v>1.0908</v>
      </c>
      <c r="J170" s="16" t="n">
        <v>1.0761</v>
      </c>
      <c r="K170" s="17" t="n">
        <v>99</v>
      </c>
      <c r="L170" s="16" t="n">
        <v>1</v>
      </c>
      <c r="M170" s="18" t="n">
        <v>662568.004123805</v>
      </c>
      <c r="N170" s="18" t="n">
        <v>684094.650083855</v>
      </c>
      <c r="O170" s="19" t="n">
        <v>21526.64596005005</v>
      </c>
      <c r="P170" s="20" t="n">
        <v>0.03248971551005905</v>
      </c>
      <c r="Q170" s="27">
        <f>IF(O170&gt;0,O170,"")</f>
        <v/>
      </c>
      <c r="R170" s="28">
        <f>IF(O170&gt;0,P170,"")</f>
        <v/>
      </c>
    </row>
    <row r="171">
      <c r="A171" t="inlineStr">
        <is>
          <t>040071</t>
        </is>
      </c>
      <c r="B171" t="inlineStr">
        <is>
          <t>Jefferson Regional Medical Center</t>
        </is>
      </c>
      <c r="C171" t="inlineStr">
        <is>
          <t>Arkansas</t>
        </is>
      </c>
      <c r="D171" t="inlineStr">
        <is>
          <t>AR</t>
        </is>
      </c>
      <c r="E171" t="inlineStr">
        <is>
          <t>West South Central</t>
        </is>
      </c>
      <c r="F171" t="inlineStr">
        <is>
          <t>Sole Community Hospital (SCH)</t>
        </is>
      </c>
      <c r="G171" s="16" t="n">
        <v>0.8512999999999999</v>
      </c>
      <c r="H171" s="16" t="n">
        <v>0.8191000000000001</v>
      </c>
      <c r="I171" s="16" t="n">
        <v>1.7141</v>
      </c>
      <c r="J171" s="16" t="n">
        <v>1.7065</v>
      </c>
      <c r="K171" s="17" t="n">
        <v>1778</v>
      </c>
      <c r="L171" s="16" t="n">
        <v>1</v>
      </c>
      <c r="M171" s="18" t="n">
        <v>18682398.34914539</v>
      </c>
      <c r="N171" s="18" t="n">
        <v>18770410.6689813</v>
      </c>
      <c r="O171" s="19" t="n">
        <v>88012.31983590126</v>
      </c>
      <c r="P171" s="20" t="n">
        <v>0.00471097544282516</v>
      </c>
      <c r="Q171" s="27">
        <f>IF(O171&gt;0,O171,"")</f>
        <v/>
      </c>
      <c r="R171" s="28">
        <f>IF(O171&gt;0,P171,"")</f>
        <v/>
      </c>
    </row>
    <row r="172">
      <c r="A172" t="inlineStr">
        <is>
          <t>040072</t>
        </is>
      </c>
      <c r="B172" t="inlineStr">
        <is>
          <t>Baptist Health Medical Center-Stuttgart</t>
        </is>
      </c>
      <c r="C172" t="inlineStr">
        <is>
          <t>Arkansas</t>
        </is>
      </c>
      <c r="D172" t="inlineStr">
        <is>
          <t>AR</t>
        </is>
      </c>
      <c r="E172" t="inlineStr">
        <is>
          <t>West South Central</t>
        </is>
      </c>
      <c r="F172" t="inlineStr">
        <is>
          <t>Sole Community Hospital (SCH)</t>
        </is>
      </c>
      <c r="G172" s="16" t="n">
        <v>0.8512999999999999</v>
      </c>
      <c r="H172" s="16" t="n">
        <v>0.8191000000000001</v>
      </c>
      <c r="I172" s="16" t="n">
        <v>1.1726</v>
      </c>
      <c r="J172" s="16" t="n">
        <v>1.1747</v>
      </c>
      <c r="K172" s="17" t="n">
        <v>110</v>
      </c>
      <c r="L172" s="16" t="n">
        <v>1</v>
      </c>
      <c r="M172" s="18" t="n">
        <v>790691.9028639087</v>
      </c>
      <c r="N172" s="18" t="n">
        <v>799383.8668907891</v>
      </c>
      <c r="O172" s="19" t="n">
        <v>8691.964026880451</v>
      </c>
      <c r="P172" s="20" t="n">
        <v>0.01099285827437705</v>
      </c>
      <c r="Q172" s="27">
        <f>IF(O172&gt;0,O172,"")</f>
        <v/>
      </c>
      <c r="R172" s="28">
        <f>IF(O172&gt;0,P172,"")</f>
        <v/>
      </c>
    </row>
    <row r="173">
      <c r="A173" t="inlineStr">
        <is>
          <t>040076</t>
        </is>
      </c>
      <c r="B173" t="inlineStr">
        <is>
          <t>Baptist Health Medical Center-Hot Springs County</t>
        </is>
      </c>
      <c r="C173" t="inlineStr">
        <is>
          <t>Arkansas</t>
        </is>
      </c>
      <c r="D173" t="inlineStr">
        <is>
          <t>AR</t>
        </is>
      </c>
      <c r="E173" t="inlineStr">
        <is>
          <t>West South Central</t>
        </is>
      </c>
      <c r="F173" t="inlineStr">
        <is>
          <t>IPPS</t>
        </is>
      </c>
      <c r="G173" s="16" t="n">
        <v>0.8935</v>
      </c>
      <c r="H173" s="16" t="n">
        <v>0.8488</v>
      </c>
      <c r="I173" s="16" t="n">
        <v>1.2502</v>
      </c>
      <c r="J173" s="16" t="n">
        <v>1.2254</v>
      </c>
      <c r="K173" s="17" t="n">
        <v>140</v>
      </c>
      <c r="L173" s="16" t="n">
        <v>1</v>
      </c>
      <c r="M173" s="18" t="n">
        <v>1103855.241882028</v>
      </c>
      <c r="N173" s="18" t="n">
        <v>1083320.211838184</v>
      </c>
      <c r="O173" s="19" t="n">
        <v>-20535.0300438432</v>
      </c>
      <c r="P173" s="20" t="n">
        <v>-0.01860300994615184</v>
      </c>
      <c r="Q173" s="27">
        <f>IF(O173&gt;0,O173,"")</f>
        <v/>
      </c>
      <c r="R173" s="28">
        <f>IF(O173&gt;0,P173,"")</f>
        <v/>
      </c>
    </row>
    <row r="174">
      <c r="A174" t="inlineStr">
        <is>
          <t>040078</t>
        </is>
      </c>
      <c r="B174" t="inlineStr">
        <is>
          <t>National Park Medical Center</t>
        </is>
      </c>
      <c r="C174" t="inlineStr">
        <is>
          <t>Arkansas</t>
        </is>
      </c>
      <c r="D174" t="inlineStr">
        <is>
          <t>AR</t>
        </is>
      </c>
      <c r="E174" t="inlineStr">
        <is>
          <t>West South Central</t>
        </is>
      </c>
      <c r="F174" t="inlineStr">
        <is>
          <t>Rural Referral Center (RRC)</t>
        </is>
      </c>
      <c r="G174" s="16" t="n">
        <v>0.8935</v>
      </c>
      <c r="H174" s="16" t="n">
        <v>0.8581</v>
      </c>
      <c r="I174" s="16" t="n">
        <v>1.905</v>
      </c>
      <c r="J174" s="16" t="n">
        <v>1.9127</v>
      </c>
      <c r="K174" s="17" t="n">
        <v>1286</v>
      </c>
      <c r="L174" s="16" t="n">
        <v>1</v>
      </c>
      <c r="M174" s="18" t="n">
        <v>15450429.00118751</v>
      </c>
      <c r="N174" s="18" t="n">
        <v>15631230.97449806</v>
      </c>
      <c r="O174" s="19" t="n">
        <v>180801.9733105544</v>
      </c>
      <c r="P174" s="20" t="n">
        <v>0.01170206816242177</v>
      </c>
      <c r="Q174" s="27">
        <f>IF(O174&gt;0,O174,"")</f>
        <v/>
      </c>
      <c r="R174" s="28">
        <f>IF(O174&gt;0,P174,"")</f>
        <v/>
      </c>
    </row>
    <row r="175">
      <c r="A175" t="inlineStr">
        <is>
          <t>040084</t>
        </is>
      </c>
      <c r="B175" t="inlineStr">
        <is>
          <t>Saline Memorial Hospital</t>
        </is>
      </c>
      <c r="C175" t="inlineStr">
        <is>
          <t>Arkansas</t>
        </is>
      </c>
      <c r="D175" t="inlineStr">
        <is>
          <t>AR</t>
        </is>
      </c>
      <c r="E175" t="inlineStr">
        <is>
          <t>West South Central</t>
        </is>
      </c>
      <c r="F175" t="inlineStr">
        <is>
          <t>IPPS</t>
        </is>
      </c>
      <c r="G175" s="16" t="n">
        <v>0.8661</v>
      </c>
      <c r="H175" s="16" t="n">
        <v>0.8228</v>
      </c>
      <c r="I175" s="16" t="n">
        <v>1.5829</v>
      </c>
      <c r="J175" s="16" t="n">
        <v>1.5786</v>
      </c>
      <c r="K175" s="17" t="n">
        <v>1081</v>
      </c>
      <c r="L175" s="16" t="n">
        <v>1</v>
      </c>
      <c r="M175" s="18" t="n">
        <v>10595260.80249468</v>
      </c>
      <c r="N175" s="18" t="n">
        <v>10584106.41053661</v>
      </c>
      <c r="O175" s="19" t="n">
        <v>-11154.39195807837</v>
      </c>
      <c r="P175" s="20" t="n">
        <v>-0.001052771816192768</v>
      </c>
      <c r="Q175" s="27">
        <f>IF(O175&gt;0,O175,"")</f>
        <v/>
      </c>
      <c r="R175" s="28">
        <f>IF(O175&gt;0,P175,"")</f>
        <v/>
      </c>
    </row>
    <row r="176">
      <c r="A176" t="inlineStr">
        <is>
          <t>040088</t>
        </is>
      </c>
      <c r="B176" t="inlineStr">
        <is>
          <t>South Arkansas Regional Hospital Llc</t>
        </is>
      </c>
      <c r="C176" t="inlineStr">
        <is>
          <t>Arkansas</t>
        </is>
      </c>
      <c r="D176" t="inlineStr">
        <is>
          <t>AR</t>
        </is>
      </c>
      <c r="E176" t="inlineStr">
        <is>
          <t>West South Central</t>
        </is>
      </c>
      <c r="F176" t="inlineStr">
        <is>
          <t>SCH/RRC</t>
        </is>
      </c>
      <c r="G176" s="16" t="n">
        <v>0.8187</v>
      </c>
      <c r="H176" s="16" t="n">
        <v>0.8191000000000001</v>
      </c>
      <c r="I176" s="16" t="n">
        <v>1.4048</v>
      </c>
      <c r="J176" s="16" t="n">
        <v>1.4001</v>
      </c>
      <c r="K176" s="17" t="n">
        <v>817</v>
      </c>
      <c r="L176" s="16" t="n">
        <v>1</v>
      </c>
      <c r="M176" s="18" t="n">
        <v>6878956.774558417</v>
      </c>
      <c r="N176" s="18" t="n">
        <v>7076472.728910357</v>
      </c>
      <c r="O176" s="19" t="n">
        <v>197515.9543519393</v>
      </c>
      <c r="P176" s="20" t="n">
        <v>0.02871306810393767</v>
      </c>
      <c r="Q176" s="27">
        <f>IF(O176&gt;0,O176,"")</f>
        <v/>
      </c>
      <c r="R176" s="28">
        <f>IF(O176&gt;0,P176,"")</f>
        <v/>
      </c>
    </row>
    <row r="177">
      <c r="A177" t="inlineStr">
        <is>
          <t>040114</t>
        </is>
      </c>
      <c r="B177" t="inlineStr">
        <is>
          <t>Baptist Health Medical Center-Little Rock</t>
        </is>
      </c>
      <c r="C177" t="inlineStr">
        <is>
          <t>Arkansas</t>
        </is>
      </c>
      <c r="D177" t="inlineStr">
        <is>
          <t>AR</t>
        </is>
      </c>
      <c r="E177" t="inlineStr">
        <is>
          <t>West South Central</t>
        </is>
      </c>
      <c r="F177" t="inlineStr">
        <is>
          <t>IPPS</t>
        </is>
      </c>
      <c r="G177" s="16" t="n">
        <v>0.8661</v>
      </c>
      <c r="H177" s="16" t="n">
        <v>0.8228</v>
      </c>
      <c r="I177" s="16" t="n">
        <v>2.1531</v>
      </c>
      <c r="J177" s="16" t="n">
        <v>2.1491</v>
      </c>
      <c r="K177" s="17" t="n">
        <v>6801</v>
      </c>
      <c r="L177" s="16" t="n">
        <v>1</v>
      </c>
      <c r="M177" s="18" t="n">
        <v>90671218.91476879</v>
      </c>
      <c r="N177" s="18" t="n">
        <v>90653756.30199827</v>
      </c>
      <c r="O177" s="19" t="n">
        <v>-17462.6127705127</v>
      </c>
      <c r="P177" s="20" t="n">
        <v>-0.0001925926769213019</v>
      </c>
      <c r="Q177" s="27">
        <f>IF(O177&gt;0,O177,"")</f>
        <v/>
      </c>
      <c r="R177" s="28">
        <f>IF(O177&gt;0,P177,"")</f>
        <v/>
      </c>
    </row>
    <row r="178">
      <c r="A178" t="inlineStr">
        <is>
          <t>040118</t>
        </is>
      </c>
      <c r="B178" t="inlineStr">
        <is>
          <t>Nea Baptist Memorial Hospital</t>
        </is>
      </c>
      <c r="C178" t="inlineStr">
        <is>
          <t>Arkansas</t>
        </is>
      </c>
      <c r="D178" t="inlineStr">
        <is>
          <t>AR</t>
        </is>
      </c>
      <c r="E178" t="inlineStr">
        <is>
          <t>West South Central</t>
        </is>
      </c>
      <c r="F178" t="inlineStr">
        <is>
          <t>Rural Referral Center (RRC)</t>
        </is>
      </c>
      <c r="G178" s="16" t="n">
        <v>0.863</v>
      </c>
      <c r="H178" s="16" t="n">
        <v>0.8199</v>
      </c>
      <c r="I178" s="16" t="n">
        <v>1.7514</v>
      </c>
      <c r="J178" s="16" t="n">
        <v>1.7448</v>
      </c>
      <c r="K178" s="17" t="n">
        <v>3372</v>
      </c>
      <c r="L178" s="16" t="n">
        <v>1</v>
      </c>
      <c r="M178" s="18" t="n">
        <v>36491704.5798884</v>
      </c>
      <c r="N178" s="18" t="n">
        <v>36417614.80936772</v>
      </c>
      <c r="O178" s="19" t="n">
        <v>-74089.7705206722</v>
      </c>
      <c r="P178" s="20" t="n">
        <v>-0.002030318160623967</v>
      </c>
      <c r="Q178" s="27">
        <f>IF(O178&gt;0,O178,"")</f>
        <v/>
      </c>
      <c r="R178" s="28">
        <f>IF(O178&gt;0,P178,"")</f>
        <v/>
      </c>
    </row>
    <row r="179">
      <c r="A179" t="inlineStr">
        <is>
          <t>040119</t>
        </is>
      </c>
      <c r="B179" t="inlineStr">
        <is>
          <t>White River Medical Center</t>
        </is>
      </c>
      <c r="C179" t="inlineStr">
        <is>
          <t>Arkansas</t>
        </is>
      </c>
      <c r="D179" t="inlineStr">
        <is>
          <t>AR</t>
        </is>
      </c>
      <c r="E179" t="inlineStr">
        <is>
          <t>West South Central</t>
        </is>
      </c>
      <c r="F179" t="inlineStr">
        <is>
          <t>SCH/RRC</t>
        </is>
      </c>
      <c r="G179" s="16" t="n">
        <v>0.8187</v>
      </c>
      <c r="H179" s="16" t="n">
        <v>0.8221000000000001</v>
      </c>
      <c r="I179" s="16" t="n">
        <v>1.6599</v>
      </c>
      <c r="J179" s="16" t="n">
        <v>1.6544</v>
      </c>
      <c r="K179" s="17" t="n">
        <v>2443</v>
      </c>
      <c r="L179" s="16" t="n">
        <v>1</v>
      </c>
      <c r="M179" s="18" t="n">
        <v>24304764.49625823</v>
      </c>
      <c r="N179" s="18" t="n">
        <v>25055818.51187436</v>
      </c>
      <c r="O179" s="19" t="n">
        <v>751054.0156161301</v>
      </c>
      <c r="P179" s="20" t="n">
        <v>0.03090151380531815</v>
      </c>
      <c r="Q179" s="27">
        <f>IF(O179&gt;0,O179,"")</f>
        <v/>
      </c>
      <c r="R179" s="28">
        <f>IF(O179&gt;0,P179,"")</f>
        <v/>
      </c>
    </row>
    <row r="180">
      <c r="A180" t="inlineStr">
        <is>
          <t>040134</t>
        </is>
      </c>
      <c r="B180" t="inlineStr">
        <is>
          <t>Arkansas Heart Hospital, Llc</t>
        </is>
      </c>
      <c r="C180" t="inlineStr">
        <is>
          <t>Arkansas</t>
        </is>
      </c>
      <c r="D180" t="inlineStr">
        <is>
          <t>AR</t>
        </is>
      </c>
      <c r="E180" t="inlineStr">
        <is>
          <t>West South Central</t>
        </is>
      </c>
      <c r="F180" t="inlineStr">
        <is>
          <t>IPPS</t>
        </is>
      </c>
      <c r="G180" s="16" t="n">
        <v>0.8661</v>
      </c>
      <c r="H180" s="16" t="n">
        <v>0.8228</v>
      </c>
      <c r="I180" s="16" t="n">
        <v>2.5132</v>
      </c>
      <c r="J180" s="16" t="n">
        <v>2.5566</v>
      </c>
      <c r="K180" s="17" t="n">
        <v>1901</v>
      </c>
      <c r="L180" s="16" t="n">
        <v>1</v>
      </c>
      <c r="M180" s="18" t="n">
        <v>29582961.35591196</v>
      </c>
      <c r="N180" s="18" t="n">
        <v>30144029.52855166</v>
      </c>
      <c r="O180" s="19" t="n">
        <v>561068.172639709</v>
      </c>
      <c r="P180" s="20" t="n">
        <v>0.01896592318427862</v>
      </c>
      <c r="Q180" s="27">
        <f>IF(O180&gt;0,O180,"")</f>
        <v/>
      </c>
      <c r="R180" s="28">
        <f>IF(O180&gt;0,P180,"")</f>
        <v/>
      </c>
    </row>
    <row r="181">
      <c r="A181" t="inlineStr">
        <is>
          <t>040137</t>
        </is>
      </c>
      <c r="B181" t="inlineStr">
        <is>
          <t>St Vincent Medical Center/North</t>
        </is>
      </c>
      <c r="C181" t="inlineStr">
        <is>
          <t>Arkansas</t>
        </is>
      </c>
      <c r="D181" t="inlineStr">
        <is>
          <t>AR</t>
        </is>
      </c>
      <c r="E181" t="inlineStr">
        <is>
          <t>West South Central</t>
        </is>
      </c>
      <c r="F181" t="inlineStr">
        <is>
          <t>IPPS</t>
        </is>
      </c>
      <c r="G181" s="16" t="n">
        <v>0.8661</v>
      </c>
      <c r="H181" s="16" t="n">
        <v>0.8228</v>
      </c>
      <c r="I181" s="16" t="n">
        <v>2.4385</v>
      </c>
      <c r="J181" s="16" t="n">
        <v>2.4702</v>
      </c>
      <c r="K181" s="17" t="n">
        <v>955</v>
      </c>
      <c r="L181" s="16" t="n">
        <v>1</v>
      </c>
      <c r="M181" s="18" t="n">
        <v>14419779.18073973</v>
      </c>
      <c r="N181" s="18" t="n">
        <v>14631602.50005402</v>
      </c>
      <c r="O181" s="19" t="n">
        <v>211823.3193142954</v>
      </c>
      <c r="P181" s="20" t="n">
        <v>0.01468977552702225</v>
      </c>
      <c r="Q181" s="27">
        <f>IF(O181&gt;0,O181,"")</f>
        <v/>
      </c>
      <c r="R181" s="28">
        <f>IF(O181&gt;0,P181,"")</f>
        <v/>
      </c>
    </row>
    <row r="182">
      <c r="A182" t="inlineStr">
        <is>
          <t>040147</t>
        </is>
      </c>
      <c r="B182" t="inlineStr">
        <is>
          <t>Arkansas Surgical Hospital</t>
        </is>
      </c>
      <c r="C182" t="inlineStr">
        <is>
          <t>Arkansas</t>
        </is>
      </c>
      <c r="D182" t="inlineStr">
        <is>
          <t>AR</t>
        </is>
      </c>
      <c r="E182" t="inlineStr">
        <is>
          <t>West South Central</t>
        </is>
      </c>
      <c r="F182" t="inlineStr">
        <is>
          <t>IPPS</t>
        </is>
      </c>
      <c r="G182" s="16" t="n">
        <v>0.8661</v>
      </c>
      <c r="H182" s="16" t="n">
        <v>0.8228</v>
      </c>
      <c r="I182" s="16" t="n">
        <v>2.7084</v>
      </c>
      <c r="J182" s="16" t="n">
        <v>2.7002</v>
      </c>
      <c r="K182" s="17" t="n">
        <v>459</v>
      </c>
      <c r="L182" s="16" t="n">
        <v>1</v>
      </c>
      <c r="M182" s="18" t="n">
        <v>7697646.604609523</v>
      </c>
      <c r="N182" s="18" t="n">
        <v>7687144.123152778</v>
      </c>
      <c r="O182" s="19" t="n">
        <v>-10502.48145674448</v>
      </c>
      <c r="P182" s="20" t="n">
        <v>-0.001364375632736292</v>
      </c>
      <c r="Q182" s="27">
        <f>IF(O182&gt;0,O182,"")</f>
        <v/>
      </c>
      <c r="R182" s="28">
        <f>IF(O182&gt;0,P182,"")</f>
        <v/>
      </c>
    </row>
    <row r="183">
      <c r="A183" t="inlineStr">
        <is>
          <t>040154</t>
        </is>
      </c>
      <c r="B183" t="inlineStr">
        <is>
          <t>Baptist Health Medical Center- Conway</t>
        </is>
      </c>
      <c r="C183" t="inlineStr">
        <is>
          <t>Arkansas</t>
        </is>
      </c>
      <c r="D183" t="inlineStr">
        <is>
          <t>AR</t>
        </is>
      </c>
      <c r="E183" t="inlineStr">
        <is>
          <t>West South Central</t>
        </is>
      </c>
      <c r="F183" t="inlineStr">
        <is>
          <t>IPPS</t>
        </is>
      </c>
      <c r="G183" s="16" t="n">
        <v>0.8661</v>
      </c>
      <c r="H183" s="16" t="n">
        <v>0.8228</v>
      </c>
      <c r="I183" s="16" t="n">
        <v>1.583</v>
      </c>
      <c r="J183" s="16" t="n">
        <v>1.5752</v>
      </c>
      <c r="K183" s="17" t="n">
        <v>1299</v>
      </c>
      <c r="L183" s="16" t="n">
        <v>1</v>
      </c>
      <c r="M183" s="18" t="n">
        <v>12732759.73904702</v>
      </c>
      <c r="N183" s="18" t="n">
        <v>12691158.24407144</v>
      </c>
      <c r="O183" s="19" t="n">
        <v>-41601.49497557431</v>
      </c>
      <c r="P183" s="20" t="n">
        <v>-0.003267280293367727</v>
      </c>
      <c r="Q183" s="27">
        <f>IF(O183&gt;0,O183,"")</f>
        <v/>
      </c>
      <c r="R183" s="28">
        <f>IF(O183&gt;0,P183,"")</f>
        <v/>
      </c>
    </row>
    <row r="184">
      <c r="A184" t="inlineStr">
        <is>
          <t>040156</t>
        </is>
      </c>
      <c r="B184" t="inlineStr">
        <is>
          <t>Baptist Memorial Hospital-Crittenden, Inc</t>
        </is>
      </c>
      <c r="C184" t="inlineStr">
        <is>
          <t>Arkansas</t>
        </is>
      </c>
      <c r="D184" t="inlineStr">
        <is>
          <t>AR</t>
        </is>
      </c>
      <c r="E184" t="inlineStr">
        <is>
          <t>West South Central</t>
        </is>
      </c>
      <c r="F184" t="inlineStr">
        <is>
          <t>IPPS</t>
        </is>
      </c>
      <c r="G184" s="16" t="n">
        <v>0.8448</v>
      </c>
      <c r="H184" s="16" t="n">
        <v>0.8213</v>
      </c>
      <c r="I184" s="16" t="n">
        <v>1.2118</v>
      </c>
      <c r="J184" s="16" t="n">
        <v>1.196</v>
      </c>
      <c r="K184" s="17" t="n">
        <v>110</v>
      </c>
      <c r="L184" s="16" t="n">
        <v>1</v>
      </c>
      <c r="M184" s="18" t="n">
        <v>813497.2801257772</v>
      </c>
      <c r="N184" s="18" t="n">
        <v>815128.8954841031</v>
      </c>
      <c r="O184" s="19" t="n">
        <v>1631.615358325886</v>
      </c>
      <c r="P184" s="20" t="n">
        <v>0.002005680164134804</v>
      </c>
      <c r="Q184" s="27">
        <f>IF(O184&gt;0,O184,"")</f>
        <v/>
      </c>
      <c r="R184" s="28">
        <f>IF(O184&gt;0,P184,"")</f>
        <v/>
      </c>
    </row>
    <row r="185">
      <c r="A185" t="inlineStr">
        <is>
          <t>040161</t>
        </is>
      </c>
      <c r="B185" t="inlineStr">
        <is>
          <t>Arkansas Heart Hospital-Encore</t>
        </is>
      </c>
      <c r="C185" t="inlineStr">
        <is>
          <t>Arkansas</t>
        </is>
      </c>
      <c r="D185" t="inlineStr">
        <is>
          <t>AR</t>
        </is>
      </c>
      <c r="E185" t="inlineStr">
        <is>
          <t>West South Central</t>
        </is>
      </c>
      <c r="F185" t="inlineStr">
        <is>
          <t>IPPS</t>
        </is>
      </c>
      <c r="G185" s="16" t="n">
        <v>0.8661</v>
      </c>
      <c r="H185" s="16" t="n">
        <v>0.8228</v>
      </c>
      <c r="I185" s="16" t="n">
        <v>1.8157</v>
      </c>
      <c r="J185" s="16" t="n">
        <v>1.8325</v>
      </c>
      <c r="K185" s="17" t="n">
        <v>461</v>
      </c>
      <c r="L185" s="16" t="n">
        <v>1</v>
      </c>
      <c r="M185" s="18" t="n">
        <v>5182955.705090468</v>
      </c>
      <c r="N185" s="18" t="n">
        <v>5239638.369575555</v>
      </c>
      <c r="O185" s="19" t="n">
        <v>56682.66448508669</v>
      </c>
      <c r="P185" s="20" t="n">
        <v>0.01093635904111924</v>
      </c>
      <c r="Q185" s="27">
        <f>IF(O185&gt;0,O185,"")</f>
        <v/>
      </c>
      <c r="R185" s="28">
        <f>IF(O185&gt;0,P185,"")</f>
        <v/>
      </c>
    </row>
    <row r="186">
      <c r="A186" t="inlineStr">
        <is>
          <t>040164</t>
        </is>
      </c>
      <c r="B186" t="inlineStr">
        <is>
          <t>Unity Health - Jacksonville</t>
        </is>
      </c>
      <c r="C186" t="inlineStr">
        <is>
          <t>Arkansas</t>
        </is>
      </c>
      <c r="D186" t="inlineStr">
        <is>
          <t>AR</t>
        </is>
      </c>
      <c r="E186" t="inlineStr">
        <is>
          <t>West South Central</t>
        </is>
      </c>
      <c r="F186" t="inlineStr">
        <is>
          <t>IPPS</t>
        </is>
      </c>
      <c r="G186" s="16" t="n">
        <v>0.8661</v>
      </c>
      <c r="H186" s="16" t="n">
        <v>0.8228</v>
      </c>
      <c r="I186" s="16" t="n">
        <v>1.1647</v>
      </c>
      <c r="J186" s="16" t="n">
        <v>1.1368</v>
      </c>
      <c r="K186" s="17" t="n">
        <v>89</v>
      </c>
      <c r="L186" s="16" t="n">
        <v>1</v>
      </c>
      <c r="M186" s="18" t="n">
        <v>641854.4557371541</v>
      </c>
      <c r="N186" s="18" t="n">
        <v>627524.197020512</v>
      </c>
      <c r="O186" s="19" t="n">
        <v>-14330.25871664216</v>
      </c>
      <c r="P186" s="20" t="n">
        <v>-0.02232633673966508</v>
      </c>
      <c r="Q186" s="27">
        <f>IF(O186&gt;0,O186,"")</f>
        <v/>
      </c>
      <c r="R186" s="28">
        <f>IF(O186&gt;0,P186,"")</f>
        <v/>
      </c>
    </row>
    <row r="187">
      <c r="A187" t="inlineStr">
        <is>
          <t>050002</t>
        </is>
      </c>
      <c r="B187" t="inlineStr">
        <is>
          <t>St Rose Hospital</t>
        </is>
      </c>
      <c r="C187" t="inlineStr">
        <is>
          <t>California</t>
        </is>
      </c>
      <c r="D187" t="inlineStr">
        <is>
          <t>CA</t>
        </is>
      </c>
      <c r="E187" t="inlineStr">
        <is>
          <t>Pacific</t>
        </is>
      </c>
      <c r="F187" t="inlineStr">
        <is>
          <t>IPPS</t>
        </is>
      </c>
      <c r="G187" s="16" t="n">
        <v>1.6529</v>
      </c>
      <c r="H187" s="16" t="n">
        <v>1.6564</v>
      </c>
      <c r="I187" s="16" t="n">
        <v>1.708</v>
      </c>
      <c r="J187" s="16" t="n">
        <v>1.7034</v>
      </c>
      <c r="K187" s="17" t="n">
        <v>924</v>
      </c>
      <c r="L187" s="16" t="n">
        <v>1</v>
      </c>
      <c r="M187" s="18" t="n">
        <v>15249128.98638574</v>
      </c>
      <c r="N187" s="18" t="n">
        <v>15718196.92659197</v>
      </c>
      <c r="O187" s="19" t="n">
        <v>469067.940206226</v>
      </c>
      <c r="P187" s="20" t="n">
        <v>0.03076031035116856</v>
      </c>
      <c r="Q187" s="27">
        <f>IF(O187&gt;0,O187,"")</f>
        <v/>
      </c>
      <c r="R187" s="28">
        <f>IF(O187&gt;0,P187,"")</f>
        <v/>
      </c>
    </row>
    <row r="188">
      <c r="A188" t="inlineStr">
        <is>
          <t>050006</t>
        </is>
      </c>
      <c r="B188" t="inlineStr">
        <is>
          <t>Providence St Joseph Hospital</t>
        </is>
      </c>
      <c r="C188" t="inlineStr">
        <is>
          <t>California</t>
        </is>
      </c>
      <c r="D188" t="inlineStr">
        <is>
          <t>CA</t>
        </is>
      </c>
      <c r="E188" t="inlineStr">
        <is>
          <t>Pacific</t>
        </is>
      </c>
      <c r="F188" t="inlineStr">
        <is>
          <t>Rural Referral Center (RRC)</t>
        </is>
      </c>
      <c r="G188" s="16" t="n">
        <v>1.4315</v>
      </c>
      <c r="H188" s="16" t="n">
        <v>1.4159</v>
      </c>
      <c r="I188" s="16" t="n">
        <v>1.9163</v>
      </c>
      <c r="J188" s="16" t="n">
        <v>1.9149</v>
      </c>
      <c r="K188" s="17" t="n">
        <v>2939</v>
      </c>
      <c r="L188" s="16" t="n">
        <v>1</v>
      </c>
      <c r="M188" s="18" t="n">
        <v>48861511.88770988</v>
      </c>
      <c r="N188" s="18" t="n">
        <v>49978534.79440934</v>
      </c>
      <c r="O188" s="19" t="n">
        <v>1117022.906699464</v>
      </c>
      <c r="P188" s="20" t="n">
        <v>0.02286099761437034</v>
      </c>
      <c r="Q188" s="27">
        <f>IF(O188&gt;0,O188,"")</f>
        <v/>
      </c>
      <c r="R188" s="28">
        <f>IF(O188&gt;0,P188,"")</f>
        <v/>
      </c>
    </row>
    <row r="189">
      <c r="A189" t="inlineStr">
        <is>
          <t>050007</t>
        </is>
      </c>
      <c r="B189" t="inlineStr">
        <is>
          <t>Mills-Peninsula Medical Center</t>
        </is>
      </c>
      <c r="C189" t="inlineStr">
        <is>
          <t>California</t>
        </is>
      </c>
      <c r="D189" t="inlineStr">
        <is>
          <t>CA</t>
        </is>
      </c>
      <c r="E189" t="inlineStr">
        <is>
          <t>Pacific</t>
        </is>
      </c>
      <c r="F189" t="inlineStr">
        <is>
          <t>IPPS</t>
        </is>
      </c>
      <c r="G189" s="16" t="n">
        <v>1.702</v>
      </c>
      <c r="H189" s="16" t="n">
        <v>1.7629</v>
      </c>
      <c r="I189" s="16" t="n">
        <v>1.9756</v>
      </c>
      <c r="J189" s="16" t="n">
        <v>1.9772</v>
      </c>
      <c r="K189" s="17" t="n">
        <v>4267</v>
      </c>
      <c r="L189" s="16" t="n">
        <v>1</v>
      </c>
      <c r="M189" s="18" t="n">
        <v>83297628.34051636</v>
      </c>
      <c r="N189" s="18" t="n">
        <v>88385446.5520023</v>
      </c>
      <c r="O189" s="19" t="n">
        <v>5087818.211485937</v>
      </c>
      <c r="P189" s="20" t="n">
        <v>0.0610799888645953</v>
      </c>
      <c r="Q189" s="27">
        <f>IF(O189&gt;0,O189,"")</f>
        <v/>
      </c>
      <c r="R189" s="28">
        <f>IF(O189&gt;0,P189,"")</f>
        <v/>
      </c>
    </row>
    <row r="190">
      <c r="A190" t="inlineStr">
        <is>
          <t>050008</t>
        </is>
      </c>
      <c r="B190" t="inlineStr">
        <is>
          <t>California Pacific Medical Ctr-Davies Campus Hosp</t>
        </is>
      </c>
      <c r="C190" t="inlineStr">
        <is>
          <t>California</t>
        </is>
      </c>
      <c r="D190" t="inlineStr">
        <is>
          <t>CA</t>
        </is>
      </c>
      <c r="E190" t="inlineStr">
        <is>
          <t>Pacific</t>
        </is>
      </c>
      <c r="F190" t="inlineStr">
        <is>
          <t>IPPS</t>
        </is>
      </c>
      <c r="G190" s="16" t="n">
        <v>1.6917</v>
      </c>
      <c r="H190" s="16" t="n">
        <v>1.7523</v>
      </c>
      <c r="I190" s="16" t="n">
        <v>1.6966</v>
      </c>
      <c r="J190" s="16" t="n">
        <v>1.6904</v>
      </c>
      <c r="K190" s="17" t="n">
        <v>1121</v>
      </c>
      <c r="L190" s="16" t="n">
        <v>1</v>
      </c>
      <c r="M190" s="18" t="n">
        <v>18705692.53743534</v>
      </c>
      <c r="N190" s="18" t="n">
        <v>19759551.4146295</v>
      </c>
      <c r="O190" s="19" t="n">
        <v>1053858.877194155</v>
      </c>
      <c r="P190" s="20" t="n">
        <v>0.05633893934079626</v>
      </c>
      <c r="Q190" s="27">
        <f>IF(O190&gt;0,O190,"")</f>
        <v/>
      </c>
      <c r="R190" s="28">
        <f>IF(O190&gt;0,P190,"")</f>
        <v/>
      </c>
    </row>
    <row r="191">
      <c r="A191" t="inlineStr">
        <is>
          <t>050009</t>
        </is>
      </c>
      <c r="B191" t="inlineStr">
        <is>
          <t>Providence Queen Of The Valley Medical Center</t>
        </is>
      </c>
      <c r="C191" t="inlineStr">
        <is>
          <t>California</t>
        </is>
      </c>
      <c r="D191" t="inlineStr">
        <is>
          <t>CA</t>
        </is>
      </c>
      <c r="E191" t="inlineStr">
        <is>
          <t>Pacific</t>
        </is>
      </c>
      <c r="F191" t="inlineStr">
        <is>
          <t>Rural Referral Center (RRC)</t>
        </is>
      </c>
      <c r="G191" s="16" t="n">
        <v>1.6496</v>
      </c>
      <c r="H191" s="16" t="n">
        <v>1.6137</v>
      </c>
      <c r="I191" s="16" t="n">
        <v>1.7643</v>
      </c>
      <c r="J191" s="16" t="n">
        <v>1.7598</v>
      </c>
      <c r="K191" s="17" t="n">
        <v>2255</v>
      </c>
      <c r="L191" s="16" t="n">
        <v>1</v>
      </c>
      <c r="M191" s="18" t="n">
        <v>38383328.75137985</v>
      </c>
      <c r="N191" s="18" t="n">
        <v>38850731.9644929</v>
      </c>
      <c r="O191" s="19" t="n">
        <v>467403.2131130472</v>
      </c>
      <c r="P191" s="20" t="n">
        <v>0.01217724539058495</v>
      </c>
      <c r="Q191" s="27">
        <f>IF(O191&gt;0,O191,"")</f>
        <v/>
      </c>
      <c r="R191" s="28">
        <f>IF(O191&gt;0,P191,"")</f>
        <v/>
      </c>
    </row>
    <row r="192">
      <c r="A192" t="inlineStr">
        <is>
          <t>050013</t>
        </is>
      </c>
      <c r="B192" t="inlineStr">
        <is>
          <t>Adventist Health St Helena</t>
        </is>
      </c>
      <c r="C192" t="inlineStr">
        <is>
          <t>California</t>
        </is>
      </c>
      <c r="D192" t="inlineStr">
        <is>
          <t>CA</t>
        </is>
      </c>
      <c r="E192" t="inlineStr">
        <is>
          <t>Pacific</t>
        </is>
      </c>
      <c r="F192" t="inlineStr">
        <is>
          <t>IPPS</t>
        </is>
      </c>
      <c r="G192" s="16" t="n">
        <v>1.5005</v>
      </c>
      <c r="H192" s="16" t="n">
        <v>1.4849</v>
      </c>
      <c r="I192" s="16" t="n">
        <v>2.8311</v>
      </c>
      <c r="J192" s="16" t="n">
        <v>2.8836</v>
      </c>
      <c r="K192" s="17" t="n">
        <v>1690</v>
      </c>
      <c r="L192" s="16" t="n">
        <v>1</v>
      </c>
      <c r="M192" s="18" t="n">
        <v>42980648.78826986</v>
      </c>
      <c r="N192" s="18" t="n">
        <v>44823614.90622469</v>
      </c>
      <c r="O192" s="19" t="n">
        <v>1842966.117954828</v>
      </c>
      <c r="P192" s="20" t="n">
        <v>0.04287897390831857</v>
      </c>
      <c r="Q192" s="27">
        <f>IF(O192&gt;0,O192,"")</f>
        <v/>
      </c>
      <c r="R192" s="28">
        <f>IF(O192&gt;0,P192,"")</f>
        <v/>
      </c>
    </row>
    <row r="193">
      <c r="A193" t="inlineStr">
        <is>
          <t>050014</t>
        </is>
      </c>
      <c r="B193" t="inlineStr">
        <is>
          <t>Sutter Amador Hospital</t>
        </is>
      </c>
      <c r="C193" t="inlineStr">
        <is>
          <t>California</t>
        </is>
      </c>
      <c r="D193" t="inlineStr">
        <is>
          <t>CA</t>
        </is>
      </c>
      <c r="E193" t="inlineStr">
        <is>
          <t>Pacific</t>
        </is>
      </c>
      <c r="F193" t="inlineStr">
        <is>
          <t>Sole Community Hospital (SCH)</t>
        </is>
      </c>
      <c r="G193" s="16" t="n">
        <v>1.4473</v>
      </c>
      <c r="H193" s="16" t="n">
        <v>1.4651</v>
      </c>
      <c r="I193" s="16" t="n">
        <v>1.5249</v>
      </c>
      <c r="J193" s="16" t="n">
        <v>1.5136</v>
      </c>
      <c r="K193" s="17" t="n">
        <v>1093</v>
      </c>
      <c r="L193" s="16" t="n">
        <v>1</v>
      </c>
      <c r="M193" s="18" t="n">
        <v>14577265.54883566</v>
      </c>
      <c r="N193" s="18" t="n">
        <v>15065918.37712043</v>
      </c>
      <c r="O193" s="19" t="n">
        <v>488652.8282847647</v>
      </c>
      <c r="P193" s="20" t="n">
        <v>0.03352157005356846</v>
      </c>
      <c r="Q193" s="27">
        <f>IF(O193&gt;0,O193,"")</f>
        <v/>
      </c>
      <c r="R193" s="28">
        <f>IF(O193&gt;0,P193,"")</f>
        <v/>
      </c>
    </row>
    <row r="194">
      <c r="A194" t="inlineStr">
        <is>
          <t>050017</t>
        </is>
      </c>
      <c r="B194" t="inlineStr">
        <is>
          <t>Mercy General Hospital</t>
        </is>
      </c>
      <c r="C194" t="inlineStr">
        <is>
          <t>California</t>
        </is>
      </c>
      <c r="D194" t="inlineStr">
        <is>
          <t>CA</t>
        </is>
      </c>
      <c r="E194" t="inlineStr">
        <is>
          <t>Pacific</t>
        </is>
      </c>
      <c r="F194" t="inlineStr">
        <is>
          <t>IPPS</t>
        </is>
      </c>
      <c r="G194" s="16" t="n">
        <v>1.4505</v>
      </c>
      <c r="H194" s="16" t="n">
        <v>1.4797</v>
      </c>
      <c r="I194" s="16" t="n">
        <v>2.3514</v>
      </c>
      <c r="J194" s="16" t="n">
        <v>2.3724</v>
      </c>
      <c r="K194" s="17" t="n">
        <v>3487</v>
      </c>
      <c r="L194" s="16" t="n">
        <v>1</v>
      </c>
      <c r="M194" s="18" t="n">
        <v>71829127.28174837</v>
      </c>
      <c r="N194" s="18" t="n">
        <v>75891722.95285492</v>
      </c>
      <c r="O194" s="19" t="n">
        <v>4062595.671106547</v>
      </c>
      <c r="P194" s="20" t="n">
        <v>0.05655916791486403</v>
      </c>
      <c r="Q194" s="27">
        <f>IF(O194&gt;0,O194,"")</f>
        <v/>
      </c>
      <c r="R194" s="28">
        <f>IF(O194&gt;0,P194,"")</f>
        <v/>
      </c>
    </row>
    <row r="195">
      <c r="A195" t="inlineStr">
        <is>
          <t>050022</t>
        </is>
      </c>
      <c r="B195" t="inlineStr">
        <is>
          <t>Riverside Community Hospital</t>
        </is>
      </c>
      <c r="C195" t="inlineStr">
        <is>
          <t>California</t>
        </is>
      </c>
      <c r="D195" t="inlineStr">
        <is>
          <t>CA</t>
        </is>
      </c>
      <c r="E195" t="inlineStr">
        <is>
          <t>Pacific</t>
        </is>
      </c>
      <c r="F195" t="inlineStr">
        <is>
          <t>Rural Referral Center (RRC)</t>
        </is>
      </c>
      <c r="G195" s="16" t="n">
        <v>1.4315</v>
      </c>
      <c r="H195" s="16" t="n">
        <v>1.4159</v>
      </c>
      <c r="I195" s="16" t="n">
        <v>2.0922</v>
      </c>
      <c r="J195" s="16" t="n">
        <v>2.0936</v>
      </c>
      <c r="K195" s="17" t="n">
        <v>4455</v>
      </c>
      <c r="L195" s="16" t="n">
        <v>1</v>
      </c>
      <c r="M195" s="18" t="n">
        <v>80863907.11374524</v>
      </c>
      <c r="N195" s="18" t="n">
        <v>82828396.28596196</v>
      </c>
      <c r="O195" s="19" t="n">
        <v>1964489.172216713</v>
      </c>
      <c r="P195" s="20" t="n">
        <v>0.02429377014214033</v>
      </c>
      <c r="Q195" s="27">
        <f>IF(O195&gt;0,O195,"")</f>
        <v/>
      </c>
      <c r="R195" s="28">
        <f>IF(O195&gt;0,P195,"")</f>
        <v/>
      </c>
    </row>
    <row r="196">
      <c r="A196" t="inlineStr">
        <is>
          <t>050024</t>
        </is>
      </c>
      <c r="B196" t="inlineStr">
        <is>
          <t>Paradise Valley Hospital</t>
        </is>
      </c>
      <c r="C196" t="inlineStr">
        <is>
          <t>California</t>
        </is>
      </c>
      <c r="D196" t="inlineStr">
        <is>
          <t>CA</t>
        </is>
      </c>
      <c r="E196" t="inlineStr">
        <is>
          <t>Pacific</t>
        </is>
      </c>
      <c r="F196" t="inlineStr">
        <is>
          <t>IPPS</t>
        </is>
      </c>
      <c r="G196" s="16" t="n">
        <v>1.4315</v>
      </c>
      <c r="H196" s="16" t="n">
        <v>1.4159</v>
      </c>
      <c r="I196" s="16" t="n">
        <v>1.618</v>
      </c>
      <c r="J196" s="16" t="n">
        <v>1.6013</v>
      </c>
      <c r="K196" s="17" t="n">
        <v>1341</v>
      </c>
      <c r="L196" s="16" t="n">
        <v>1</v>
      </c>
      <c r="M196" s="18" t="n">
        <v>18823965.16044291</v>
      </c>
      <c r="N196" s="18" t="n">
        <v>19069500.44477438</v>
      </c>
      <c r="O196" s="19" t="n">
        <v>245535.2843314707</v>
      </c>
      <c r="P196" s="20" t="n">
        <v>0.01304376002817111</v>
      </c>
      <c r="Q196" s="27">
        <f>IF(O196&gt;0,O196,"")</f>
        <v/>
      </c>
      <c r="R196" s="28">
        <f>IF(O196&gt;0,P196,"")</f>
        <v/>
      </c>
    </row>
    <row r="197">
      <c r="A197" t="inlineStr">
        <is>
          <t>050025</t>
        </is>
      </c>
      <c r="B197" t="inlineStr">
        <is>
          <t>Uc San Diego Health Hillcrest - Hillcrest Med Ctr</t>
        </is>
      </c>
      <c r="C197" t="inlineStr">
        <is>
          <t>California</t>
        </is>
      </c>
      <c r="D197" t="inlineStr">
        <is>
          <t>CA</t>
        </is>
      </c>
      <c r="E197" t="inlineStr">
        <is>
          <t>Pacific</t>
        </is>
      </c>
      <c r="F197" t="inlineStr">
        <is>
          <t>Rural Referral Center (RRC)</t>
        </is>
      </c>
      <c r="G197" s="16" t="n">
        <v>1.4315</v>
      </c>
      <c r="H197" s="16" t="n">
        <v>1.4159</v>
      </c>
      <c r="I197" s="16" t="n">
        <v>2.5558</v>
      </c>
      <c r="J197" s="16" t="n">
        <v>2.5846</v>
      </c>
      <c r="K197" s="17" t="n">
        <v>8242</v>
      </c>
      <c r="L197" s="16" t="n">
        <v>1</v>
      </c>
      <c r="M197" s="18" t="n">
        <v>182752485.0809122</v>
      </c>
      <c r="N197" s="18" t="n">
        <v>189175018.3876539</v>
      </c>
      <c r="O197" s="19" t="n">
        <v>6422533.306741685</v>
      </c>
      <c r="P197" s="20" t="n">
        <v>0.03514334321581542</v>
      </c>
      <c r="Q197" s="27">
        <f>IF(O197&gt;0,O197,"")</f>
        <v/>
      </c>
      <c r="R197" s="28">
        <f>IF(O197&gt;0,P197,"")</f>
        <v/>
      </c>
    </row>
    <row r="198">
      <c r="A198" t="inlineStr">
        <is>
          <t>050026</t>
        </is>
      </c>
      <c r="B198" t="inlineStr">
        <is>
          <t>Grossmont Hospital</t>
        </is>
      </c>
      <c r="C198" t="inlineStr">
        <is>
          <t>California</t>
        </is>
      </c>
      <c r="D198" t="inlineStr">
        <is>
          <t>CA</t>
        </is>
      </c>
      <c r="E198" t="inlineStr">
        <is>
          <t>Pacific</t>
        </is>
      </c>
      <c r="F198" t="inlineStr">
        <is>
          <t>IPPS</t>
        </is>
      </c>
      <c r="G198" s="16" t="n">
        <v>1.4315</v>
      </c>
      <c r="H198" s="16" t="n">
        <v>1.4159</v>
      </c>
      <c r="I198" s="16" t="n">
        <v>1.8232</v>
      </c>
      <c r="J198" s="16" t="n">
        <v>1.8204</v>
      </c>
      <c r="K198" s="17" t="n">
        <v>7007</v>
      </c>
      <c r="L198" s="16" t="n">
        <v>1</v>
      </c>
      <c r="M198" s="18" t="n">
        <v>110833295.0506467</v>
      </c>
      <c r="N198" s="18" t="n">
        <v>113275706.3567519</v>
      </c>
      <c r="O198" s="19" t="n">
        <v>2442411.306105182</v>
      </c>
      <c r="P198" s="20" t="n">
        <v>0.02203680135097571</v>
      </c>
      <c r="Q198" s="27">
        <f>IF(O198&gt;0,O198,"")</f>
        <v/>
      </c>
      <c r="R198" s="28">
        <f>IF(O198&gt;0,P198,"")</f>
        <v/>
      </c>
    </row>
    <row r="199">
      <c r="A199" t="inlineStr">
        <is>
          <t>050028</t>
        </is>
      </c>
      <c r="B199" t="inlineStr">
        <is>
          <t>Mad River Community Hospital</t>
        </is>
      </c>
      <c r="C199" t="inlineStr">
        <is>
          <t>California</t>
        </is>
      </c>
      <c r="D199" t="inlineStr">
        <is>
          <t>CA</t>
        </is>
      </c>
      <c r="E199" t="inlineStr">
        <is>
          <t>Pacific</t>
        </is>
      </c>
      <c r="F199" t="inlineStr">
        <is>
          <t>IPPS</t>
        </is>
      </c>
      <c r="G199" s="16" t="n">
        <v>1.4315</v>
      </c>
      <c r="H199" s="16" t="n">
        <v>1.4159</v>
      </c>
      <c r="I199" s="16" t="n">
        <v>1.4574</v>
      </c>
      <c r="J199" s="16" t="n">
        <v>1.4391</v>
      </c>
      <c r="K199" s="17" t="n">
        <v>341</v>
      </c>
      <c r="L199" s="16" t="n">
        <v>1</v>
      </c>
      <c r="M199" s="18" t="n">
        <v>4311585.07030197</v>
      </c>
      <c r="N199" s="18" t="n">
        <v>4357959.469599253</v>
      </c>
      <c r="O199" s="19" t="n">
        <v>46374.39929728396</v>
      </c>
      <c r="P199" s="20" t="n">
        <v>0.01075576581260312</v>
      </c>
      <c r="Q199" s="27">
        <f>IF(O199&gt;0,O199,"")</f>
        <v/>
      </c>
      <c r="R199" s="28">
        <f>IF(O199&gt;0,P199,"")</f>
        <v/>
      </c>
    </row>
    <row r="200">
      <c r="A200" t="inlineStr">
        <is>
          <t>050030</t>
        </is>
      </c>
      <c r="B200" t="inlineStr">
        <is>
          <t>Oroville Hospital</t>
        </is>
      </c>
      <c r="C200" t="inlineStr">
        <is>
          <t>California</t>
        </is>
      </c>
      <c r="D200" t="inlineStr">
        <is>
          <t>CA</t>
        </is>
      </c>
      <c r="E200" t="inlineStr">
        <is>
          <t>Pacific</t>
        </is>
      </c>
      <c r="F200" t="inlineStr">
        <is>
          <t>IPPS</t>
        </is>
      </c>
      <c r="G200" s="16" t="n">
        <v>1.4315</v>
      </c>
      <c r="H200" s="16" t="n">
        <v>1.4159</v>
      </c>
      <c r="I200" s="16" t="n">
        <v>1.6992</v>
      </c>
      <c r="J200" s="16" t="n">
        <v>1.6883</v>
      </c>
      <c r="K200" s="17" t="n">
        <v>3818</v>
      </c>
      <c r="L200" s="16" t="n">
        <v>1</v>
      </c>
      <c r="M200" s="18" t="n">
        <v>56283907.25109883</v>
      </c>
      <c r="N200" s="18" t="n">
        <v>57243130.87724923</v>
      </c>
      <c r="O200" s="19" t="n">
        <v>959223.6261503994</v>
      </c>
      <c r="P200" s="20" t="n">
        <v>0.0170425912662926</v>
      </c>
      <c r="Q200" s="27">
        <f>IF(O200&gt;0,O200,"")</f>
        <v/>
      </c>
      <c r="R200" s="28">
        <f>IF(O200&gt;0,P200,"")</f>
        <v/>
      </c>
    </row>
    <row r="201">
      <c r="A201" t="inlineStr">
        <is>
          <t>050036</t>
        </is>
      </c>
      <c r="B201" t="inlineStr">
        <is>
          <t>Bakersfield Memorial Hospital</t>
        </is>
      </c>
      <c r="C201" t="inlineStr">
        <is>
          <t>California</t>
        </is>
      </c>
      <c r="D201" t="inlineStr">
        <is>
          <t>CA</t>
        </is>
      </c>
      <c r="E201" t="inlineStr">
        <is>
          <t>Pacific</t>
        </is>
      </c>
      <c r="F201" t="inlineStr">
        <is>
          <t>IPPS</t>
        </is>
      </c>
      <c r="G201" s="16" t="n">
        <v>1.4315</v>
      </c>
      <c r="H201" s="16" t="n">
        <v>1.4159</v>
      </c>
      <c r="I201" s="16" t="n">
        <v>2.1433</v>
      </c>
      <c r="J201" s="16" t="n">
        <v>2.142</v>
      </c>
      <c r="K201" s="17" t="n">
        <v>3482</v>
      </c>
      <c r="L201" s="16" t="n">
        <v>1</v>
      </c>
      <c r="M201" s="18" t="n">
        <v>64746388.07441713</v>
      </c>
      <c r="N201" s="18" t="n">
        <v>66234775.39680069</v>
      </c>
      <c r="O201" s="19" t="n">
        <v>1488387.32238356</v>
      </c>
      <c r="P201" s="20" t="n">
        <v>0.02298795912248977</v>
      </c>
      <c r="Q201" s="27">
        <f>IF(O201&gt;0,O201,"")</f>
        <v/>
      </c>
      <c r="R201" s="28">
        <f>IF(O201&gt;0,P201,"")</f>
        <v/>
      </c>
    </row>
    <row r="202">
      <c r="A202" t="inlineStr">
        <is>
          <t>050038</t>
        </is>
      </c>
      <c r="B202" t="inlineStr">
        <is>
          <t>Santa Clara Valley Medical Center</t>
        </is>
      </c>
      <c r="C202" t="inlineStr">
        <is>
          <t>California</t>
        </is>
      </c>
      <c r="D202" t="inlineStr">
        <is>
          <t>CA</t>
        </is>
      </c>
      <c r="E202" t="inlineStr">
        <is>
          <t>Pacific</t>
        </is>
      </c>
      <c r="F202" t="inlineStr">
        <is>
          <t>IPPS</t>
        </is>
      </c>
      <c r="G202" s="16" t="n">
        <v>1.7328</v>
      </c>
      <c r="H202" s="16" t="n">
        <v>1.7654</v>
      </c>
      <c r="I202" s="16" t="n">
        <v>1.7535</v>
      </c>
      <c r="J202" s="16" t="n">
        <v>1.7477</v>
      </c>
      <c r="K202" s="17" t="n">
        <v>6703</v>
      </c>
      <c r="L202" s="16" t="n">
        <v>1</v>
      </c>
      <c r="M202" s="18" t="n">
        <v>117754505.4056401</v>
      </c>
      <c r="N202" s="18" t="n">
        <v>122862675.2385024</v>
      </c>
      <c r="O202" s="19" t="n">
        <v>5108169.832862347</v>
      </c>
      <c r="P202" s="20" t="n">
        <v>0.04337982496097072</v>
      </c>
      <c r="Q202" s="27">
        <f>IF(O202&gt;0,O202,"")</f>
        <v/>
      </c>
      <c r="R202" s="28">
        <f>IF(O202&gt;0,P202,"")</f>
        <v/>
      </c>
    </row>
    <row r="203">
      <c r="A203" t="inlineStr">
        <is>
          <t>050039</t>
        </is>
      </c>
      <c r="B203" t="inlineStr">
        <is>
          <t>Enloe Health</t>
        </is>
      </c>
      <c r="C203" t="inlineStr">
        <is>
          <t>California</t>
        </is>
      </c>
      <c r="D203" t="inlineStr">
        <is>
          <t>CA</t>
        </is>
      </c>
      <c r="E203" t="inlineStr">
        <is>
          <t>Pacific</t>
        </is>
      </c>
      <c r="F203" t="inlineStr">
        <is>
          <t>IPPS</t>
        </is>
      </c>
      <c r="G203" s="16" t="n">
        <v>1.4315</v>
      </c>
      <c r="H203" s="16" t="n">
        <v>1.4159</v>
      </c>
      <c r="I203" s="16" t="n">
        <v>1.8944</v>
      </c>
      <c r="J203" s="16" t="n">
        <v>1.8889</v>
      </c>
      <c r="K203" s="17" t="n">
        <v>7516</v>
      </c>
      <c r="L203" s="16" t="n">
        <v>1</v>
      </c>
      <c r="M203" s="18" t="n">
        <v>123527107.3803251</v>
      </c>
      <c r="N203" s="18" t="n">
        <v>126076334.1829178</v>
      </c>
      <c r="O203" s="19" t="n">
        <v>2549226.80259271</v>
      </c>
      <c r="P203" s="20" t="n">
        <v>0.02063698289917812</v>
      </c>
      <c r="Q203" s="27">
        <f>IF(O203&gt;0,O203,"")</f>
        <v/>
      </c>
      <c r="R203" s="28">
        <f>IF(O203&gt;0,P203,"")</f>
        <v/>
      </c>
    </row>
    <row r="204">
      <c r="A204" t="inlineStr">
        <is>
          <t>050040</t>
        </is>
      </c>
      <c r="B204" t="inlineStr">
        <is>
          <t>Lac/Olive View-Ucla Medical Center</t>
        </is>
      </c>
      <c r="C204" t="inlineStr">
        <is>
          <t>California</t>
        </is>
      </c>
      <c r="D204" t="inlineStr">
        <is>
          <t>CA</t>
        </is>
      </c>
      <c r="E204" t="inlineStr">
        <is>
          <t>Pacific</t>
        </is>
      </c>
      <c r="F204" t="inlineStr">
        <is>
          <t>IPPS</t>
        </is>
      </c>
      <c r="G204" s="16" t="n">
        <v>1.4315</v>
      </c>
      <c r="H204" s="16" t="n">
        <v>1.4159</v>
      </c>
      <c r="I204" s="16" t="n">
        <v>1.6016</v>
      </c>
      <c r="J204" s="16" t="n">
        <v>1.5889</v>
      </c>
      <c r="K204" s="17" t="n">
        <v>1243</v>
      </c>
      <c r="L204" s="16" t="n">
        <v>1</v>
      </c>
      <c r="M204" s="18" t="n">
        <v>17271458.12674154</v>
      </c>
      <c r="N204" s="18" t="n">
        <v>17539028.28023847</v>
      </c>
      <c r="O204" s="19" t="n">
        <v>267570.1534969322</v>
      </c>
      <c r="P204" s="20" t="n">
        <v>0.01549204193030183</v>
      </c>
      <c r="Q204" s="27">
        <f>IF(O204&gt;0,O204,"")</f>
        <v/>
      </c>
      <c r="R204" s="28">
        <f>IF(O204&gt;0,P204,"")</f>
        <v/>
      </c>
    </row>
    <row r="205">
      <c r="A205" t="inlineStr">
        <is>
          <t>050042</t>
        </is>
      </c>
      <c r="B205" t="inlineStr">
        <is>
          <t>St Elizabeth Community Hospital</t>
        </is>
      </c>
      <c r="C205" t="inlineStr">
        <is>
          <t>California</t>
        </is>
      </c>
      <c r="D205" t="inlineStr">
        <is>
          <t>CA</t>
        </is>
      </c>
      <c r="E205" t="inlineStr">
        <is>
          <t>Pacific</t>
        </is>
      </c>
      <c r="F205" t="inlineStr">
        <is>
          <t>Sole Community Hospital (SCH)</t>
        </is>
      </c>
      <c r="G205" s="16" t="n">
        <v>1.4315</v>
      </c>
      <c r="H205" s="16" t="n">
        <v>1.4159</v>
      </c>
      <c r="I205" s="16" t="n">
        <v>1.5711</v>
      </c>
      <c r="J205" s="16" t="n">
        <v>1.5576</v>
      </c>
      <c r="K205" s="17" t="n">
        <v>1007</v>
      </c>
      <c r="L205" s="16" t="n">
        <v>1</v>
      </c>
      <c r="M205" s="18" t="n">
        <v>13725782.55310865</v>
      </c>
      <c r="N205" s="18" t="n">
        <v>13929106.01208016</v>
      </c>
      <c r="O205" s="19" t="n">
        <v>203323.4589715097</v>
      </c>
      <c r="P205" s="20" t="n">
        <v>0.01481325076984121</v>
      </c>
      <c r="Q205" s="27">
        <f>IF(O205&gt;0,O205,"")</f>
        <v/>
      </c>
      <c r="R205" s="28">
        <f>IF(O205&gt;0,P205,"")</f>
        <v/>
      </c>
    </row>
    <row r="206">
      <c r="A206" t="inlineStr">
        <is>
          <t>050043</t>
        </is>
      </c>
      <c r="B206" t="inlineStr">
        <is>
          <t>Alta Bates Summit Medical Center</t>
        </is>
      </c>
      <c r="C206" t="inlineStr">
        <is>
          <t>California</t>
        </is>
      </c>
      <c r="D206" t="inlineStr">
        <is>
          <t>CA</t>
        </is>
      </c>
      <c r="E206" t="inlineStr">
        <is>
          <t>Pacific</t>
        </is>
      </c>
      <c r="F206" t="inlineStr">
        <is>
          <t>IPPS</t>
        </is>
      </c>
      <c r="G206" s="16" t="n">
        <v>1.6529</v>
      </c>
      <c r="H206" s="16" t="n">
        <v>1.6564</v>
      </c>
      <c r="I206" s="16" t="n">
        <v>2.0328</v>
      </c>
      <c r="J206" s="16" t="n">
        <v>2.0333</v>
      </c>
      <c r="K206" s="17" t="n">
        <v>4719</v>
      </c>
      <c r="L206" s="16" t="n">
        <v>1</v>
      </c>
      <c r="M206" s="18" t="n">
        <v>92689348.54265779</v>
      </c>
      <c r="N206" s="18" t="n">
        <v>95822070.20727539</v>
      </c>
      <c r="O206" s="19" t="n">
        <v>3132721.664617598</v>
      </c>
      <c r="P206" s="20" t="n">
        <v>0.03379807619616451</v>
      </c>
      <c r="Q206" s="27">
        <f>IF(O206&gt;0,O206,"")</f>
        <v/>
      </c>
      <c r="R206" s="28">
        <f>IF(O206&gt;0,P206,"")</f>
        <v/>
      </c>
    </row>
    <row r="207">
      <c r="A207" t="inlineStr">
        <is>
          <t>050045</t>
        </is>
      </c>
      <c r="B207" t="inlineStr">
        <is>
          <t>El Centro Regional Medical Center</t>
        </is>
      </c>
      <c r="C207" t="inlineStr">
        <is>
          <t>California</t>
        </is>
      </c>
      <c r="D207" t="inlineStr">
        <is>
          <t>CA</t>
        </is>
      </c>
      <c r="E207" t="inlineStr">
        <is>
          <t>Pacific</t>
        </is>
      </c>
      <c r="F207" t="inlineStr">
        <is>
          <t>IPPS</t>
        </is>
      </c>
      <c r="G207" s="16" t="n">
        <v>1.4315</v>
      </c>
      <c r="H207" s="16" t="n">
        <v>1.4159</v>
      </c>
      <c r="I207" s="16" t="n">
        <v>1.5255</v>
      </c>
      <c r="J207" s="16" t="n">
        <v>1.51</v>
      </c>
      <c r="K207" s="17" t="n">
        <v>1429</v>
      </c>
      <c r="L207" s="16" t="n">
        <v>1</v>
      </c>
      <c r="M207" s="18" t="n">
        <v>18912470.16915099</v>
      </c>
      <c r="N207" s="18" t="n">
        <v>19162272.45300261</v>
      </c>
      <c r="O207" s="19" t="n">
        <v>249802.2838516198</v>
      </c>
      <c r="P207" s="20" t="n">
        <v>0.01320833723027275</v>
      </c>
      <c r="Q207" s="27">
        <f>IF(O207&gt;0,O207,"")</f>
        <v/>
      </c>
      <c r="R207" s="28">
        <f>IF(O207&gt;0,P207,"")</f>
        <v/>
      </c>
    </row>
    <row r="208">
      <c r="A208" t="inlineStr">
        <is>
          <t>050047</t>
        </is>
      </c>
      <c r="B208" t="inlineStr">
        <is>
          <t>California Pacific Medical Center- Van Ness Campus</t>
        </is>
      </c>
      <c r="C208" t="inlineStr">
        <is>
          <t>California</t>
        </is>
      </c>
      <c r="D208" t="inlineStr">
        <is>
          <t>CA</t>
        </is>
      </c>
      <c r="E208" t="inlineStr">
        <is>
          <t>Pacific</t>
        </is>
      </c>
      <c r="F208" t="inlineStr">
        <is>
          <t>Rural Referral Center (RRC)</t>
        </is>
      </c>
      <c r="G208" s="16" t="n">
        <v>1.6917</v>
      </c>
      <c r="H208" s="16" t="n">
        <v>1.7433</v>
      </c>
      <c r="I208" s="16" t="n">
        <v>2.6721</v>
      </c>
      <c r="J208" s="16" t="n">
        <v>2.6829</v>
      </c>
      <c r="K208" s="17" t="n">
        <v>3818</v>
      </c>
      <c r="L208" s="16" t="n">
        <v>1</v>
      </c>
      <c r="M208" s="18" t="n">
        <v>100340751.0670156</v>
      </c>
      <c r="N208" s="18" t="n">
        <v>106388615.2019071</v>
      </c>
      <c r="O208" s="19" t="n">
        <v>6047864.134891555</v>
      </c>
      <c r="P208" s="20" t="n">
        <v>0.06027325957379277</v>
      </c>
      <c r="Q208" s="27">
        <f>IF(O208&gt;0,O208,"")</f>
        <v/>
      </c>
      <c r="R208" s="28">
        <f>IF(O208&gt;0,P208,"")</f>
        <v/>
      </c>
    </row>
    <row r="209">
      <c r="A209" t="inlineStr">
        <is>
          <t>050054</t>
        </is>
      </c>
      <c r="B209" t="inlineStr">
        <is>
          <t>San Gorgonio Memorial Hospital</t>
        </is>
      </c>
      <c r="C209" t="inlineStr">
        <is>
          <t>California</t>
        </is>
      </c>
      <c r="D209" t="inlineStr">
        <is>
          <t>CA</t>
        </is>
      </c>
      <c r="E209" t="inlineStr">
        <is>
          <t>Pacific</t>
        </is>
      </c>
      <c r="F209" t="inlineStr">
        <is>
          <t>IPPS</t>
        </is>
      </c>
      <c r="G209" s="16" t="n">
        <v>1.4315</v>
      </c>
      <c r="H209" s="16" t="n">
        <v>1.4159</v>
      </c>
      <c r="I209" s="16" t="n">
        <v>1.5505</v>
      </c>
      <c r="J209" s="16" t="n">
        <v>1.5368</v>
      </c>
      <c r="K209" s="17" t="n">
        <v>550</v>
      </c>
      <c r="L209" s="16" t="n">
        <v>1</v>
      </c>
      <c r="M209" s="18" t="n">
        <v>7398407.959715274</v>
      </c>
      <c r="N209" s="18" t="n">
        <v>7506161.011115966</v>
      </c>
      <c r="O209" s="19" t="n">
        <v>107753.0514006922</v>
      </c>
      <c r="P209" s="20" t="n">
        <v>0.0145643565463561</v>
      </c>
      <c r="Q209" s="27">
        <f>IF(O209&gt;0,O209,"")</f>
        <v/>
      </c>
      <c r="R209" s="28">
        <f>IF(O209&gt;0,P209,"")</f>
        <v/>
      </c>
    </row>
    <row r="210">
      <c r="A210" t="inlineStr">
        <is>
          <t>050055</t>
        </is>
      </c>
      <c r="B210" t="inlineStr">
        <is>
          <t>California Pacific Medical Center - Mission Bernal</t>
        </is>
      </c>
      <c r="C210" t="inlineStr">
        <is>
          <t>California</t>
        </is>
      </c>
      <c r="D210" t="inlineStr">
        <is>
          <t>CA</t>
        </is>
      </c>
      <c r="E210" t="inlineStr">
        <is>
          <t>Pacific</t>
        </is>
      </c>
      <c r="F210" t="inlineStr">
        <is>
          <t>IPPS</t>
        </is>
      </c>
      <c r="G210" s="16" t="n">
        <v>1.6917</v>
      </c>
      <c r="H210" s="16" t="n">
        <v>1.7523</v>
      </c>
      <c r="I210" s="16" t="n">
        <v>1.6602</v>
      </c>
      <c r="J210" s="16" t="n">
        <v>1.6575</v>
      </c>
      <c r="K210" s="17" t="n">
        <v>1650</v>
      </c>
      <c r="L210" s="16" t="n">
        <v>1</v>
      </c>
      <c r="M210" s="18" t="n">
        <v>26942200.89366578</v>
      </c>
      <c r="N210" s="18" t="n">
        <v>28518026.32480552</v>
      </c>
      <c r="O210" s="19" t="n">
        <v>1575825.431139737</v>
      </c>
      <c r="P210" s="20" t="n">
        <v>0.05848911294808956</v>
      </c>
      <c r="Q210" s="27">
        <f>IF(O210&gt;0,O210,"")</f>
        <v/>
      </c>
      <c r="R210" s="28">
        <f>IF(O210&gt;0,P210,"")</f>
        <v/>
      </c>
    </row>
    <row r="211">
      <c r="A211" t="inlineStr">
        <is>
          <t>050056</t>
        </is>
      </c>
      <c r="B211" t="inlineStr">
        <is>
          <t>Antelope Valley Hospital</t>
        </is>
      </c>
      <c r="C211" t="inlineStr">
        <is>
          <t>California</t>
        </is>
      </c>
      <c r="D211" t="inlineStr">
        <is>
          <t>CA</t>
        </is>
      </c>
      <c r="E211" t="inlineStr">
        <is>
          <t>Pacific</t>
        </is>
      </c>
      <c r="F211" t="inlineStr">
        <is>
          <t>IPPS</t>
        </is>
      </c>
      <c r="G211" s="16" t="n">
        <v>1.4315</v>
      </c>
      <c r="H211" s="16" t="n">
        <v>1.4159</v>
      </c>
      <c r="I211" s="16" t="n">
        <v>2.2056</v>
      </c>
      <c r="J211" s="16" t="n">
        <v>2.2028</v>
      </c>
      <c r="K211" s="17" t="n">
        <v>2602</v>
      </c>
      <c r="L211" s="16" t="n">
        <v>1</v>
      </c>
      <c r="M211" s="18" t="n">
        <v>49789510.95735301</v>
      </c>
      <c r="N211" s="18" t="n">
        <v>50900282.7347201</v>
      </c>
      <c r="O211" s="19" t="n">
        <v>1110771.777367093</v>
      </c>
      <c r="P211" s="20" t="n">
        <v>0.02230935303458834</v>
      </c>
      <c r="Q211" s="27">
        <f>IF(O211&gt;0,O211,"")</f>
        <v/>
      </c>
      <c r="R211" s="28">
        <f>IF(O211&gt;0,P211,"")</f>
        <v/>
      </c>
    </row>
    <row r="212">
      <c r="A212" t="inlineStr">
        <is>
          <t>050057</t>
        </is>
      </c>
      <c r="B212" t="inlineStr">
        <is>
          <t>Kaweah Health Medical Center</t>
        </is>
      </c>
      <c r="C212" t="inlineStr">
        <is>
          <t>California</t>
        </is>
      </c>
      <c r="D212" t="inlineStr">
        <is>
          <t>CA</t>
        </is>
      </c>
      <c r="E212" t="inlineStr">
        <is>
          <t>Pacific</t>
        </is>
      </c>
      <c r="F212" t="inlineStr">
        <is>
          <t>IPPS</t>
        </is>
      </c>
      <c r="G212" s="16" t="n">
        <v>1.4315</v>
      </c>
      <c r="H212" s="16" t="n">
        <v>1.4159</v>
      </c>
      <c r="I212" s="16" t="n">
        <v>1.8541</v>
      </c>
      <c r="J212" s="16" t="n">
        <v>1.8533</v>
      </c>
      <c r="K212" s="17" t="n">
        <v>5188</v>
      </c>
      <c r="L212" s="16" t="n">
        <v>1</v>
      </c>
      <c r="M212" s="18" t="n">
        <v>83452035.9670309</v>
      </c>
      <c r="N212" s="18" t="n">
        <v>85385382.41382746</v>
      </c>
      <c r="O212" s="19" t="n">
        <v>1933346.446796566</v>
      </c>
      <c r="P212" s="20" t="n">
        <v>0.02316715733047384</v>
      </c>
      <c r="Q212" s="27">
        <f>IF(O212&gt;0,O212,"")</f>
        <v/>
      </c>
      <c r="R212" s="28">
        <f>IF(O212&gt;0,P212,"")</f>
        <v/>
      </c>
    </row>
    <row r="213">
      <c r="A213" t="inlineStr">
        <is>
          <t>050058</t>
        </is>
      </c>
      <c r="B213" t="inlineStr">
        <is>
          <t>Glendale Mem Hospital &amp; Hlth Center</t>
        </is>
      </c>
      <c r="C213" t="inlineStr">
        <is>
          <t>California</t>
        </is>
      </c>
      <c r="D213" t="inlineStr">
        <is>
          <t>CA</t>
        </is>
      </c>
      <c r="E213" t="inlineStr">
        <is>
          <t>Pacific</t>
        </is>
      </c>
      <c r="F213" t="inlineStr">
        <is>
          <t>Rural Referral Center (RRC)</t>
        </is>
      </c>
      <c r="G213" s="16" t="n">
        <v>1.4315</v>
      </c>
      <c r="H213" s="16" t="n">
        <v>1.4159</v>
      </c>
      <c r="I213" s="16" t="n">
        <v>1.8433</v>
      </c>
      <c r="J213" s="16" t="n">
        <v>1.8367</v>
      </c>
      <c r="K213" s="17" t="n">
        <v>2380</v>
      </c>
      <c r="L213" s="16" t="n">
        <v>1</v>
      </c>
      <c r="M213" s="18" t="n">
        <v>38060702.0999686</v>
      </c>
      <c r="N213" s="18" t="n">
        <v>38819775.34345007</v>
      </c>
      <c r="O213" s="19" t="n">
        <v>759073.2434814647</v>
      </c>
      <c r="P213" s="20" t="n">
        <v>0.01994375304711184</v>
      </c>
      <c r="Q213" s="27">
        <f>IF(O213&gt;0,O213,"")</f>
        <v/>
      </c>
      <c r="R213" s="28">
        <f>IF(O213&gt;0,P213,"")</f>
        <v/>
      </c>
    </row>
    <row r="214">
      <c r="A214" t="inlineStr">
        <is>
          <t>050060</t>
        </is>
      </c>
      <c r="B214" t="inlineStr">
        <is>
          <t>Community Regional Medical Center</t>
        </is>
      </c>
      <c r="C214" t="inlineStr">
        <is>
          <t>California</t>
        </is>
      </c>
      <c r="D214" t="inlineStr">
        <is>
          <t>CA</t>
        </is>
      </c>
      <c r="E214" t="inlineStr">
        <is>
          <t>Pacific</t>
        </is>
      </c>
      <c r="F214" t="inlineStr">
        <is>
          <t>Rural Referral Center (RRC)</t>
        </is>
      </c>
      <c r="G214" s="16" t="n">
        <v>1.4315</v>
      </c>
      <c r="H214" s="16" t="n">
        <v>1.4159</v>
      </c>
      <c r="I214" s="16" t="n">
        <v>2.1162</v>
      </c>
      <c r="J214" s="16" t="n">
        <v>2.1157</v>
      </c>
      <c r="K214" s="17" t="n">
        <v>6861</v>
      </c>
      <c r="L214" s="16" t="n">
        <v>1</v>
      </c>
      <c r="M214" s="18" t="n">
        <v>125964435.4630021</v>
      </c>
      <c r="N214" s="18" t="n">
        <v>128907842.5822335</v>
      </c>
      <c r="O214" s="19" t="n">
        <v>2943407.119231358</v>
      </c>
      <c r="P214" s="20" t="n">
        <v>0.02336696948160329</v>
      </c>
      <c r="Q214" s="27">
        <f>IF(O214&gt;0,O214,"")</f>
        <v/>
      </c>
      <c r="R214" s="28">
        <f>IF(O214&gt;0,P214,"")</f>
        <v/>
      </c>
    </row>
    <row r="215">
      <c r="A215" t="inlineStr">
        <is>
          <t>050063</t>
        </is>
      </c>
      <c r="B215" t="inlineStr">
        <is>
          <t>Hollywood Presbyterian Medical Center</t>
        </is>
      </c>
      <c r="C215" t="inlineStr">
        <is>
          <t>California</t>
        </is>
      </c>
      <c r="D215" t="inlineStr">
        <is>
          <t>CA</t>
        </is>
      </c>
      <c r="E215" t="inlineStr">
        <is>
          <t>Pacific</t>
        </is>
      </c>
      <c r="F215" t="inlineStr">
        <is>
          <t>Rural Referral Center (RRC)</t>
        </is>
      </c>
      <c r="G215" s="16" t="n">
        <v>1.4315</v>
      </c>
      <c r="H215" s="16" t="n">
        <v>1.4159</v>
      </c>
      <c r="I215" s="16" t="n">
        <v>1.8276</v>
      </c>
      <c r="J215" s="16" t="n">
        <v>1.8227</v>
      </c>
      <c r="K215" s="17" t="n">
        <v>2024</v>
      </c>
      <c r="L215" s="16" t="n">
        <v>1</v>
      </c>
      <c r="M215" s="18" t="n">
        <v>32091903.14402214</v>
      </c>
      <c r="N215" s="18" t="n">
        <v>32761481.78283234</v>
      </c>
      <c r="O215" s="19" t="n">
        <v>669578.6388102025</v>
      </c>
      <c r="P215" s="20" t="n">
        <v>0.02086441043416046</v>
      </c>
      <c r="Q215" s="27">
        <f>IF(O215&gt;0,O215,"")</f>
        <v/>
      </c>
      <c r="R215" s="28">
        <f>IF(O215&gt;0,P215,"")</f>
        <v/>
      </c>
    </row>
    <row r="216">
      <c r="A216" t="inlineStr">
        <is>
          <t>050067</t>
        </is>
      </c>
      <c r="B216" t="inlineStr">
        <is>
          <t>Oak Valley Hospital District</t>
        </is>
      </c>
      <c r="C216" t="inlineStr">
        <is>
          <t>California</t>
        </is>
      </c>
      <c r="D216" t="inlineStr">
        <is>
          <t>CA</t>
        </is>
      </c>
      <c r="E216" t="inlineStr">
        <is>
          <t>Pacific</t>
        </is>
      </c>
      <c r="F216" t="inlineStr">
        <is>
          <t>IPPS</t>
        </is>
      </c>
      <c r="G216" s="16" t="n">
        <v>1.4315</v>
      </c>
      <c r="H216" s="16" t="n">
        <v>1.4159</v>
      </c>
      <c r="I216" s="16" t="n">
        <v>1.3021</v>
      </c>
      <c r="J216" s="16" t="n">
        <v>1.293</v>
      </c>
      <c r="K216" s="17" t="n">
        <v>180</v>
      </c>
      <c r="L216" s="16" t="n">
        <v>1</v>
      </c>
      <c r="M216" s="18" t="n">
        <v>2033389.886877719</v>
      </c>
      <c r="N216" s="18" t="n">
        <v>2066849.550100717</v>
      </c>
      <c r="O216" s="19" t="n">
        <v>33459.66322299838</v>
      </c>
      <c r="P216" s="20" t="n">
        <v>0.01645511440719118</v>
      </c>
      <c r="Q216" s="27">
        <f>IF(O216&gt;0,O216,"")</f>
        <v/>
      </c>
      <c r="R216" s="28">
        <f>IF(O216&gt;0,P216,"")</f>
        <v/>
      </c>
    </row>
    <row r="217">
      <c r="A217" t="inlineStr">
        <is>
          <t>050069</t>
        </is>
      </c>
      <c r="B217" t="inlineStr">
        <is>
          <t>Providence St. Joseph Hospital</t>
        </is>
      </c>
      <c r="C217" t="inlineStr">
        <is>
          <t>California</t>
        </is>
      </c>
      <c r="D217" t="inlineStr">
        <is>
          <t>CA</t>
        </is>
      </c>
      <c r="E217" t="inlineStr">
        <is>
          <t>Pacific</t>
        </is>
      </c>
      <c r="F217" t="inlineStr">
        <is>
          <t>IPPS</t>
        </is>
      </c>
      <c r="G217" s="16" t="n">
        <v>1.4315</v>
      </c>
      <c r="H217" s="16" t="n">
        <v>1.4159</v>
      </c>
      <c r="I217" s="16" t="n">
        <v>2.4154</v>
      </c>
      <c r="J217" s="16" t="n">
        <v>2.4358</v>
      </c>
      <c r="K217" s="17" t="n">
        <v>4167</v>
      </c>
      <c r="L217" s="16" t="n">
        <v>1</v>
      </c>
      <c r="M217" s="18" t="n">
        <v>87320532.94178389</v>
      </c>
      <c r="N217" s="18" t="n">
        <v>90136971.31108493</v>
      </c>
      <c r="O217" s="19" t="n">
        <v>2816438.369301036</v>
      </c>
      <c r="P217" s="20" t="n">
        <v>0.03225402175658662</v>
      </c>
      <c r="Q217" s="27">
        <f>IF(O217&gt;0,O217,"")</f>
        <v/>
      </c>
      <c r="R217" s="28">
        <f>IF(O217&gt;0,P217,"")</f>
        <v/>
      </c>
    </row>
    <row r="218">
      <c r="A218" t="inlineStr">
        <is>
          <t>050070</t>
        </is>
      </c>
      <c r="B218" t="inlineStr">
        <is>
          <t>Kaiser Foundation Hospital - South San Francisco</t>
        </is>
      </c>
      <c r="C218" t="inlineStr">
        <is>
          <t>California</t>
        </is>
      </c>
      <c r="D218" t="inlineStr">
        <is>
          <t>CA</t>
        </is>
      </c>
      <c r="E218" t="inlineStr">
        <is>
          <t>Pacific</t>
        </is>
      </c>
      <c r="F218" t="inlineStr">
        <is>
          <t>IPPS</t>
        </is>
      </c>
      <c r="G218" s="16" t="n">
        <v>1.702</v>
      </c>
      <c r="H218" s="16" t="n">
        <v>1.7629</v>
      </c>
      <c r="I218" s="16" t="n">
        <v>1.6051</v>
      </c>
      <c r="J218" s="16" t="n">
        <v>1.5912</v>
      </c>
      <c r="K218" s="17" t="n">
        <v>249</v>
      </c>
      <c r="L218" s="16" t="n">
        <v>1</v>
      </c>
      <c r="M218" s="18" t="n">
        <v>3949229.912299557</v>
      </c>
      <c r="N218" s="18" t="n">
        <v>4150798.327063153</v>
      </c>
      <c r="O218" s="19" t="n">
        <v>201568.4147635964</v>
      </c>
      <c r="P218" s="20" t="n">
        <v>0.05103992911018623</v>
      </c>
      <c r="Q218" s="27">
        <f>IF(O218&gt;0,O218,"")</f>
        <v/>
      </c>
      <c r="R218" s="28">
        <f>IF(O218&gt;0,P218,"")</f>
        <v/>
      </c>
    </row>
    <row r="219">
      <c r="A219" t="inlineStr">
        <is>
          <t>050071</t>
        </is>
      </c>
      <c r="B219" t="inlineStr">
        <is>
          <t>Kaiser Foundation Hospital-Santa Clara</t>
        </is>
      </c>
      <c r="C219" t="inlineStr">
        <is>
          <t>California</t>
        </is>
      </c>
      <c r="D219" t="inlineStr">
        <is>
          <t>CA</t>
        </is>
      </c>
      <c r="E219" t="inlineStr">
        <is>
          <t>Pacific</t>
        </is>
      </c>
      <c r="F219" t="inlineStr">
        <is>
          <t>Rural Referral Center (RRC)</t>
        </is>
      </c>
      <c r="G219" s="16" t="n">
        <v>1.6914</v>
      </c>
      <c r="H219" s="16" t="n">
        <v>1.7654</v>
      </c>
      <c r="I219" s="16" t="n">
        <v>2.651</v>
      </c>
      <c r="J219" s="16" t="n">
        <v>2.6473</v>
      </c>
      <c r="K219" s="17" t="n">
        <v>410</v>
      </c>
      <c r="L219" s="16" t="n">
        <v>1</v>
      </c>
      <c r="M219" s="18" t="n">
        <v>10688659.90321017</v>
      </c>
      <c r="N219" s="18" t="n">
        <v>11383370.68286051</v>
      </c>
      <c r="O219" s="19" t="n">
        <v>694710.7796503343</v>
      </c>
      <c r="P219" s="20" t="n">
        <v>0.06499512435994793</v>
      </c>
      <c r="Q219" s="27">
        <f>IF(O219&gt;0,O219,"")</f>
        <v/>
      </c>
      <c r="R219" s="28">
        <f>IF(O219&gt;0,P219,"")</f>
        <v/>
      </c>
    </row>
    <row r="220">
      <c r="A220" t="inlineStr">
        <is>
          <t>050072</t>
        </is>
      </c>
      <c r="B220" t="inlineStr">
        <is>
          <t>Kaiser Foundation Hospital - Walnut Creek</t>
        </is>
      </c>
      <c r="C220" t="inlineStr">
        <is>
          <t>California</t>
        </is>
      </c>
      <c r="D220" t="inlineStr">
        <is>
          <t>CA</t>
        </is>
      </c>
      <c r="E220" t="inlineStr">
        <is>
          <t>Pacific</t>
        </is>
      </c>
      <c r="F220" t="inlineStr">
        <is>
          <t>Rural Referral Center (RRC)</t>
        </is>
      </c>
      <c r="G220" s="16" t="n">
        <v>1.6496</v>
      </c>
      <c r="H220" s="16" t="n">
        <v>1.7343</v>
      </c>
      <c r="I220" s="16" t="n">
        <v>1.7475</v>
      </c>
      <c r="J220" s="16" t="n">
        <v>1.7333</v>
      </c>
      <c r="K220" s="17" t="n">
        <v>359</v>
      </c>
      <c r="L220" s="16" t="n">
        <v>1</v>
      </c>
      <c r="M220" s="18" t="n">
        <v>6052506.832794758</v>
      </c>
      <c r="N220" s="18" t="n">
        <v>6437078.380958116</v>
      </c>
      <c r="O220" s="19" t="n">
        <v>384571.5481633581</v>
      </c>
      <c r="P220" s="20" t="n">
        <v>0.06353921751555981</v>
      </c>
      <c r="Q220" s="27">
        <f>IF(O220&gt;0,O220,"")</f>
        <v/>
      </c>
      <c r="R220" s="28">
        <f>IF(O220&gt;0,P220,"")</f>
        <v/>
      </c>
    </row>
    <row r="221">
      <c r="A221" t="inlineStr">
        <is>
          <t>050073</t>
        </is>
      </c>
      <c r="B221" t="inlineStr">
        <is>
          <t>Kaiser Foundation Hospital And Rehab Center</t>
        </is>
      </c>
      <c r="C221" t="inlineStr">
        <is>
          <t>California</t>
        </is>
      </c>
      <c r="D221" t="inlineStr">
        <is>
          <t>CA</t>
        </is>
      </c>
      <c r="E221" t="inlineStr">
        <is>
          <t>Pacific</t>
        </is>
      </c>
      <c r="F221" t="inlineStr">
        <is>
          <t>IPPS</t>
        </is>
      </c>
      <c r="G221" s="16" t="n">
        <v>1.73</v>
      </c>
      <c r="H221" s="16" t="n">
        <v>1.6435</v>
      </c>
      <c r="I221" s="16" t="n">
        <v>1.8573</v>
      </c>
      <c r="J221" s="16" t="n">
        <v>1.842</v>
      </c>
      <c r="K221" s="17" t="n">
        <v>467</v>
      </c>
      <c r="L221" s="16" t="n">
        <v>1</v>
      </c>
      <c r="M221" s="18" t="n">
        <v>8678810.331649531</v>
      </c>
      <c r="N221" s="18" t="n">
        <v>8539511.31775249</v>
      </c>
      <c r="O221" s="19" t="n">
        <v>-139299.0138970409</v>
      </c>
      <c r="P221" s="20" t="n">
        <v>-0.01605047334529837</v>
      </c>
      <c r="Q221" s="27">
        <f>IF(O221&gt;0,O221,"")</f>
        <v/>
      </c>
      <c r="R221" s="28">
        <f>IF(O221&gt;0,P221,"")</f>
        <v/>
      </c>
    </row>
    <row r="222">
      <c r="A222" t="inlineStr">
        <is>
          <t>050075</t>
        </is>
      </c>
      <c r="B222" t="inlineStr">
        <is>
          <t>Kaiser Foundation Hospital - Oakland/Richmond</t>
        </is>
      </c>
      <c r="C222" t="inlineStr">
        <is>
          <t>California</t>
        </is>
      </c>
      <c r="D222" t="inlineStr">
        <is>
          <t>CA</t>
        </is>
      </c>
      <c r="E222" t="inlineStr">
        <is>
          <t>Pacific</t>
        </is>
      </c>
      <c r="F222" t="inlineStr">
        <is>
          <t>Rural Referral Center (RRC)</t>
        </is>
      </c>
      <c r="G222" s="16" t="n">
        <v>1.7197</v>
      </c>
      <c r="H222" s="16" t="n">
        <v>1.7433</v>
      </c>
      <c r="I222" s="16" t="n">
        <v>1.7527</v>
      </c>
      <c r="J222" s="16" t="n">
        <v>1.739</v>
      </c>
      <c r="K222" s="17" t="n">
        <v>1203</v>
      </c>
      <c r="L222" s="16" t="n">
        <v>1</v>
      </c>
      <c r="M222" s="18" t="n">
        <v>21000879.87441618</v>
      </c>
      <c r="N222" s="18" t="n">
        <v>21728010.16538852</v>
      </c>
      <c r="O222" s="19" t="n">
        <v>727130.2909723334</v>
      </c>
      <c r="P222" s="20" t="n">
        <v>0.03462380125597225</v>
      </c>
      <c r="Q222" s="27">
        <f>IF(O222&gt;0,O222,"")</f>
        <v/>
      </c>
      <c r="R222" s="28">
        <f>IF(O222&gt;0,P222,"")</f>
        <v/>
      </c>
    </row>
    <row r="223">
      <c r="A223" t="inlineStr">
        <is>
          <t>050076</t>
        </is>
      </c>
      <c r="B223" t="inlineStr">
        <is>
          <t>Kaiser Foundation Hospital - San Francisco</t>
        </is>
      </c>
      <c r="C223" t="inlineStr">
        <is>
          <t>California</t>
        </is>
      </c>
      <c r="D223" t="inlineStr">
        <is>
          <t>CA</t>
        </is>
      </c>
      <c r="E223" t="inlineStr">
        <is>
          <t>Pacific</t>
        </is>
      </c>
      <c r="F223" t="inlineStr">
        <is>
          <t>Rural Referral Center (RRC)</t>
        </is>
      </c>
      <c r="G223" s="16" t="n">
        <v>1.6914</v>
      </c>
      <c r="H223" s="16" t="n">
        <v>1.7433</v>
      </c>
      <c r="I223" s="16" t="n">
        <v>2.2671</v>
      </c>
      <c r="J223" s="16" t="n">
        <v>2.2741</v>
      </c>
      <c r="K223" s="17" t="n">
        <v>251</v>
      </c>
      <c r="L223" s="16" t="n">
        <v>1</v>
      </c>
      <c r="M223" s="18" t="n">
        <v>5595953.186104198</v>
      </c>
      <c r="N223" s="18" t="n">
        <v>5928407.200894931</v>
      </c>
      <c r="O223" s="19" t="n">
        <v>332454.0147907333</v>
      </c>
      <c r="P223" s="20" t="n">
        <v>0.0594097205130806</v>
      </c>
      <c r="Q223" s="27">
        <f>IF(O223&gt;0,O223,"")</f>
        <v/>
      </c>
      <c r="R223" s="28">
        <f>IF(O223&gt;0,P223,"")</f>
        <v/>
      </c>
    </row>
    <row r="224">
      <c r="A224" t="inlineStr">
        <is>
          <t>050077</t>
        </is>
      </c>
      <c r="B224" t="inlineStr">
        <is>
          <t>Scripps Mercy Hospital</t>
        </is>
      </c>
      <c r="C224" t="inlineStr">
        <is>
          <t>California</t>
        </is>
      </c>
      <c r="D224" t="inlineStr">
        <is>
          <t>CA</t>
        </is>
      </c>
      <c r="E224" t="inlineStr">
        <is>
          <t>Pacific</t>
        </is>
      </c>
      <c r="F224" t="inlineStr">
        <is>
          <t>Rural Referral Center (RRC)</t>
        </is>
      </c>
      <c r="G224" s="16" t="n">
        <v>1.4315</v>
      </c>
      <c r="H224" s="16" t="n">
        <v>1.4159</v>
      </c>
      <c r="I224" s="16" t="n">
        <v>1.9205</v>
      </c>
      <c r="J224" s="16" t="n">
        <v>1.9187</v>
      </c>
      <c r="K224" s="17" t="n">
        <v>4981</v>
      </c>
      <c r="L224" s="16" t="n">
        <v>1</v>
      </c>
      <c r="M224" s="18" t="n">
        <v>82991701.47567633</v>
      </c>
      <c r="N224" s="18" t="n">
        <v>84871416.76758376</v>
      </c>
      <c r="O224" s="19" t="n">
        <v>1879715.29190743</v>
      </c>
      <c r="P224" s="20" t="n">
        <v>0.02264943673263943</v>
      </c>
      <c r="Q224" s="27">
        <f>IF(O224&gt;0,O224,"")</f>
        <v/>
      </c>
      <c r="R224" s="28">
        <f>IF(O224&gt;0,P224,"")</f>
        <v/>
      </c>
    </row>
    <row r="225">
      <c r="A225" t="inlineStr">
        <is>
          <t>050078</t>
        </is>
      </c>
      <c r="B225" t="inlineStr">
        <is>
          <t>Providence Little Co Of Mary Med Ctr San Pedro</t>
        </is>
      </c>
      <c r="C225" t="inlineStr">
        <is>
          <t>California</t>
        </is>
      </c>
      <c r="D225" t="inlineStr">
        <is>
          <t>CA</t>
        </is>
      </c>
      <c r="E225" t="inlineStr">
        <is>
          <t>Pacific</t>
        </is>
      </c>
      <c r="F225" t="inlineStr">
        <is>
          <t>IPPS</t>
        </is>
      </c>
      <c r="G225" s="16" t="n">
        <v>1.4315</v>
      </c>
      <c r="H225" s="16" t="n">
        <v>1.4159</v>
      </c>
      <c r="I225" s="16" t="n">
        <v>1.4117</v>
      </c>
      <c r="J225" s="16" t="n">
        <v>1.3975</v>
      </c>
      <c r="K225" s="17" t="n">
        <v>897</v>
      </c>
      <c r="L225" s="16" t="n">
        <v>1</v>
      </c>
      <c r="M225" s="18" t="n">
        <v>10985976.68494838</v>
      </c>
      <c r="N225" s="18" t="n">
        <v>11132228.04374143</v>
      </c>
      <c r="O225" s="19" t="n">
        <v>146251.3587930463</v>
      </c>
      <c r="P225" s="20" t="n">
        <v>0.01331254953357235</v>
      </c>
      <c r="Q225" s="27">
        <f>IF(O225&gt;0,O225,"")</f>
        <v/>
      </c>
      <c r="R225" s="28">
        <f>IF(O225&gt;0,P225,"")</f>
        <v/>
      </c>
    </row>
    <row r="226">
      <c r="A226" t="inlineStr">
        <is>
          <t>050082</t>
        </is>
      </c>
      <c r="B226" t="inlineStr">
        <is>
          <t>St Johns Regional Medical Center</t>
        </is>
      </c>
      <c r="C226" t="inlineStr">
        <is>
          <t>California</t>
        </is>
      </c>
      <c r="D226" t="inlineStr">
        <is>
          <t>CA</t>
        </is>
      </c>
      <c r="E226" t="inlineStr">
        <is>
          <t>Pacific</t>
        </is>
      </c>
      <c r="F226" t="inlineStr">
        <is>
          <t>IPPS</t>
        </is>
      </c>
      <c r="G226" s="16" t="n">
        <v>1.4315</v>
      </c>
      <c r="H226" s="16" t="n">
        <v>1.4159</v>
      </c>
      <c r="I226" s="16" t="n">
        <v>1.948</v>
      </c>
      <c r="J226" s="16" t="n">
        <v>1.9471</v>
      </c>
      <c r="K226" s="17" t="n">
        <v>4558</v>
      </c>
      <c r="L226" s="16" t="n">
        <v>1</v>
      </c>
      <c r="M226" s="18" t="n">
        <v>77031275.42409727</v>
      </c>
      <c r="N226" s="18" t="n">
        <v>78813463.33044188</v>
      </c>
      <c r="O226" s="19" t="n">
        <v>1782187.906344607</v>
      </c>
      <c r="P226" s="20" t="n">
        <v>0.02313590027599485</v>
      </c>
      <c r="Q226" s="27">
        <f>IF(O226&gt;0,O226,"")</f>
        <v/>
      </c>
      <c r="R226" s="28">
        <f>IF(O226&gt;0,P226,"")</f>
        <v/>
      </c>
    </row>
    <row r="227">
      <c r="A227" t="inlineStr">
        <is>
          <t>050084</t>
        </is>
      </c>
      <c r="B227" t="inlineStr">
        <is>
          <t>St Joseph'S Medical Center Of Stockton</t>
        </is>
      </c>
      <c r="C227" t="inlineStr">
        <is>
          <t>California</t>
        </is>
      </c>
      <c r="D227" t="inlineStr">
        <is>
          <t>CA</t>
        </is>
      </c>
      <c r="E227" t="inlineStr">
        <is>
          <t>Pacific</t>
        </is>
      </c>
      <c r="F227" t="inlineStr">
        <is>
          <t>Rural Referral Center (RRC)</t>
        </is>
      </c>
      <c r="G227" s="16" t="n">
        <v>1.6193</v>
      </c>
      <c r="H227" s="16" t="n">
        <v>1.5383</v>
      </c>
      <c r="I227" s="16" t="n">
        <v>2.2116</v>
      </c>
      <c r="J227" s="16" t="n">
        <v>2.2134</v>
      </c>
      <c r="K227" s="17" t="n">
        <v>4466</v>
      </c>
      <c r="L227" s="16" t="n">
        <v>1</v>
      </c>
      <c r="M227" s="18" t="n">
        <v>93956579.36102635</v>
      </c>
      <c r="N227" s="18" t="n">
        <v>93348437.36004686</v>
      </c>
      <c r="O227" s="19" t="n">
        <v>-608142.0009794831</v>
      </c>
      <c r="P227" s="20" t="n">
        <v>-0.006472585582779778</v>
      </c>
      <c r="Q227" s="27">
        <f>IF(O227&gt;0,O227,"")</f>
        <v/>
      </c>
      <c r="R227" s="28">
        <f>IF(O227&gt;0,P227,"")</f>
        <v/>
      </c>
    </row>
    <row r="228">
      <c r="A228" t="inlineStr">
        <is>
          <t>050089</t>
        </is>
      </c>
      <c r="B228" t="inlineStr">
        <is>
          <t>Community Hospital Of San Bernardino</t>
        </is>
      </c>
      <c r="C228" t="inlineStr">
        <is>
          <t>California</t>
        </is>
      </c>
      <c r="D228" t="inlineStr">
        <is>
          <t>CA</t>
        </is>
      </c>
      <c r="E228" t="inlineStr">
        <is>
          <t>Pacific</t>
        </is>
      </c>
      <c r="F228" t="inlineStr">
        <is>
          <t>IPPS</t>
        </is>
      </c>
      <c r="G228" s="16" t="n">
        <v>1.4315</v>
      </c>
      <c r="H228" s="16" t="n">
        <v>1.4159</v>
      </c>
      <c r="I228" s="16" t="n">
        <v>1.618</v>
      </c>
      <c r="J228" s="16" t="n">
        <v>1.6054</v>
      </c>
      <c r="K228" s="17" t="n">
        <v>470</v>
      </c>
      <c r="L228" s="16" t="n">
        <v>1</v>
      </c>
      <c r="M228" s="18" t="n">
        <v>6597512.024912875</v>
      </c>
      <c r="N228" s="18" t="n">
        <v>6700681.128443305</v>
      </c>
      <c r="O228" s="19" t="n">
        <v>103169.1035304302</v>
      </c>
      <c r="P228" s="20" t="n">
        <v>0.01563757718680212</v>
      </c>
      <c r="Q228" s="27">
        <f>IF(O228&gt;0,O228,"")</f>
        <v/>
      </c>
      <c r="R228" s="28">
        <f>IF(O228&gt;0,P228,"")</f>
        <v/>
      </c>
    </row>
    <row r="229">
      <c r="A229" t="inlineStr">
        <is>
          <t>050090</t>
        </is>
      </c>
      <c r="B229" t="inlineStr">
        <is>
          <t>Sonoma Valley Hospital</t>
        </is>
      </c>
      <c r="C229" t="inlineStr">
        <is>
          <t>California</t>
        </is>
      </c>
      <c r="D229" t="inlineStr">
        <is>
          <t>CA</t>
        </is>
      </c>
      <c r="E229" t="inlineStr">
        <is>
          <t>Pacific</t>
        </is>
      </c>
      <c r="F229" t="inlineStr">
        <is>
          <t>IPPS</t>
        </is>
      </c>
      <c r="G229" s="16" t="n">
        <v>1.5766</v>
      </c>
      <c r="H229" s="16" t="n">
        <v>1.5437</v>
      </c>
      <c r="I229" s="16" t="n">
        <v>1.3325</v>
      </c>
      <c r="J229" s="16" t="n">
        <v>1.321</v>
      </c>
      <c r="K229" s="17" t="n">
        <v>443</v>
      </c>
      <c r="L229" s="16" t="n">
        <v>1</v>
      </c>
      <c r="M229" s="18" t="n">
        <v>5502963.589169119</v>
      </c>
      <c r="N229" s="18" t="n">
        <v>5540839.179410429</v>
      </c>
      <c r="O229" s="19" t="n">
        <v>37875.59024130926</v>
      </c>
      <c r="P229" s="20" t="n">
        <v>0.006882762283918366</v>
      </c>
      <c r="Q229" s="27">
        <f>IF(O229&gt;0,O229,"")</f>
        <v/>
      </c>
      <c r="R229" s="28">
        <f>IF(O229&gt;0,P229,"")</f>
        <v/>
      </c>
    </row>
    <row r="230">
      <c r="A230" t="inlineStr">
        <is>
          <t>050091</t>
        </is>
      </c>
      <c r="B230" t="inlineStr">
        <is>
          <t>Community Hospital Of Huntington Park</t>
        </is>
      </c>
      <c r="C230" t="inlineStr">
        <is>
          <t>California</t>
        </is>
      </c>
      <c r="D230" t="inlineStr">
        <is>
          <t>CA</t>
        </is>
      </c>
      <c r="E230" t="inlineStr">
        <is>
          <t>Pacific</t>
        </is>
      </c>
      <c r="F230" t="inlineStr">
        <is>
          <t>IPPS</t>
        </is>
      </c>
      <c r="G230" s="16" t="n">
        <v>1.4315</v>
      </c>
      <c r="H230" s="16" t="n">
        <v>1.4159</v>
      </c>
      <c r="I230" s="16" t="n">
        <v>1.5549</v>
      </c>
      <c r="J230" s="16" t="n">
        <v>1.5352</v>
      </c>
      <c r="K230" s="17" t="n">
        <v>606</v>
      </c>
      <c r="L230" s="16" t="n">
        <v>1</v>
      </c>
      <c r="M230" s="18" t="n">
        <v>8174833.255144833</v>
      </c>
      <c r="N230" s="18" t="n">
        <v>8261814.136653176</v>
      </c>
      <c r="O230" s="19" t="n">
        <v>86980.88150834292</v>
      </c>
      <c r="P230" s="20" t="n">
        <v>0.01064008020635791</v>
      </c>
      <c r="Q230" s="27">
        <f>IF(O230&gt;0,O230,"")</f>
        <v/>
      </c>
      <c r="R230" s="28">
        <f>IF(O230&gt;0,P230,"")</f>
        <v/>
      </c>
    </row>
    <row r="231">
      <c r="A231" t="inlineStr">
        <is>
          <t>050093</t>
        </is>
      </c>
      <c r="B231" t="inlineStr">
        <is>
          <t>Saint Agnes Medical Center</t>
        </is>
      </c>
      <c r="C231" t="inlineStr">
        <is>
          <t>California</t>
        </is>
      </c>
      <c r="D231" t="inlineStr">
        <is>
          <t>CA</t>
        </is>
      </c>
      <c r="E231" t="inlineStr">
        <is>
          <t>Pacific</t>
        </is>
      </c>
      <c r="F231" t="inlineStr">
        <is>
          <t>IPPS</t>
        </is>
      </c>
      <c r="G231" s="16" t="n">
        <v>1.4315</v>
      </c>
      <c r="H231" s="16" t="n">
        <v>1.4159</v>
      </c>
      <c r="I231" s="16" t="n">
        <v>1.8657</v>
      </c>
      <c r="J231" s="16" t="n">
        <v>1.8639</v>
      </c>
      <c r="K231" s="17" t="n">
        <v>5954</v>
      </c>
      <c r="L231" s="16" t="n">
        <v>1</v>
      </c>
      <c r="M231" s="18" t="n">
        <v>96372795.56160116</v>
      </c>
      <c r="N231" s="18" t="n">
        <v>98552869.37475489</v>
      </c>
      <c r="O231" s="19" t="n">
        <v>2180073.813153729</v>
      </c>
      <c r="P231" s="20" t="n">
        <v>0.02262125738336845</v>
      </c>
      <c r="Q231" s="27">
        <f>IF(O231&gt;0,O231,"")</f>
        <v/>
      </c>
      <c r="R231" s="28">
        <f>IF(O231&gt;0,P231,"")</f>
        <v/>
      </c>
    </row>
    <row r="232">
      <c r="A232" t="inlineStr">
        <is>
          <t>050099</t>
        </is>
      </c>
      <c r="B232" t="inlineStr">
        <is>
          <t>San Antonio Regional Hospital</t>
        </is>
      </c>
      <c r="C232" t="inlineStr">
        <is>
          <t>California</t>
        </is>
      </c>
      <c r="D232" t="inlineStr">
        <is>
          <t>CA</t>
        </is>
      </c>
      <c r="E232" t="inlineStr">
        <is>
          <t>Pacific</t>
        </is>
      </c>
      <c r="F232" t="inlineStr">
        <is>
          <t>IPPS</t>
        </is>
      </c>
      <c r="G232" s="16" t="n">
        <v>1.4315</v>
      </c>
      <c r="H232" s="16" t="n">
        <v>1.4159</v>
      </c>
      <c r="I232" s="16" t="n">
        <v>1.8097</v>
      </c>
      <c r="J232" s="16" t="n">
        <v>1.801</v>
      </c>
      <c r="K232" s="17" t="n">
        <v>3555</v>
      </c>
      <c r="L232" s="16" t="n">
        <v>1</v>
      </c>
      <c r="M232" s="18" t="n">
        <v>55814881.45770793</v>
      </c>
      <c r="N232" s="18" t="n">
        <v>56857944.14902937</v>
      </c>
      <c r="O232" s="19" t="n">
        <v>1043062.691321447</v>
      </c>
      <c r="P232" s="20" t="n">
        <v>0.01868789584569479</v>
      </c>
      <c r="Q232" s="27">
        <f>IF(O232&gt;0,O232,"")</f>
        <v/>
      </c>
      <c r="R232" s="28">
        <f>IF(O232&gt;0,P232,"")</f>
        <v/>
      </c>
    </row>
    <row r="233">
      <c r="A233" t="inlineStr">
        <is>
          <t>050100</t>
        </is>
      </c>
      <c r="B233" t="inlineStr">
        <is>
          <t>Sharp Memorial Hospital</t>
        </is>
      </c>
      <c r="C233" t="inlineStr">
        <is>
          <t>California</t>
        </is>
      </c>
      <c r="D233" t="inlineStr">
        <is>
          <t>CA</t>
        </is>
      </c>
      <c r="E233" t="inlineStr">
        <is>
          <t>Pacific</t>
        </is>
      </c>
      <c r="F233" t="inlineStr">
        <is>
          <t>IPPS</t>
        </is>
      </c>
      <c r="G233" s="16" t="n">
        <v>1.4315</v>
      </c>
      <c r="H233" s="16" t="n">
        <v>1.4159</v>
      </c>
      <c r="I233" s="16" t="n">
        <v>1.9754</v>
      </c>
      <c r="J233" s="16" t="n">
        <v>1.9745</v>
      </c>
      <c r="K233" s="17" t="n">
        <v>5233</v>
      </c>
      <c r="L233" s="16" t="n">
        <v>1</v>
      </c>
      <c r="M233" s="18" t="n">
        <v>89682890.95317239</v>
      </c>
      <c r="N233" s="18" t="n">
        <v>91758373.66638455</v>
      </c>
      <c r="O233" s="19" t="n">
        <v>2075482.713212162</v>
      </c>
      <c r="P233" s="20" t="n">
        <v>0.02314245996257936</v>
      </c>
      <c r="Q233" s="27">
        <f>IF(O233&gt;0,O233,"")</f>
        <v/>
      </c>
      <c r="R233" s="28">
        <f>IF(O233&gt;0,P233,"")</f>
        <v/>
      </c>
    </row>
    <row r="234">
      <c r="A234" t="inlineStr">
        <is>
          <t>050101</t>
        </is>
      </c>
      <c r="B234" t="inlineStr">
        <is>
          <t>Sutter Solano Medical Center</t>
        </is>
      </c>
      <c r="C234" t="inlineStr">
        <is>
          <t>California</t>
        </is>
      </c>
      <c r="D234" t="inlineStr">
        <is>
          <t>CA</t>
        </is>
      </c>
      <c r="E234" t="inlineStr">
        <is>
          <t>Pacific</t>
        </is>
      </c>
      <c r="F234" t="inlineStr">
        <is>
          <t>IPPS</t>
        </is>
      </c>
      <c r="G234" s="16" t="n">
        <v>1.73</v>
      </c>
      <c r="H234" s="16" t="n">
        <v>1.6435</v>
      </c>
      <c r="I234" s="16" t="n">
        <v>1.7236</v>
      </c>
      <c r="J234" s="16" t="n">
        <v>1.7138</v>
      </c>
      <c r="K234" s="17" t="n">
        <v>1439</v>
      </c>
      <c r="L234" s="16" t="n">
        <v>1</v>
      </c>
      <c r="M234" s="18" t="n">
        <v>24817528.96199648</v>
      </c>
      <c r="N234" s="18" t="n">
        <v>24482031.05304971</v>
      </c>
      <c r="O234" s="19" t="n">
        <v>-335497.9089467637</v>
      </c>
      <c r="P234" s="20" t="n">
        <v>-0.01351858637741564</v>
      </c>
      <c r="Q234" s="27">
        <f>IF(O234&gt;0,O234,"")</f>
        <v/>
      </c>
      <c r="R234" s="28">
        <f>IF(O234&gt;0,P234,"")</f>
        <v/>
      </c>
    </row>
    <row r="235">
      <c r="A235" t="inlineStr">
        <is>
          <t>050102</t>
        </is>
      </c>
      <c r="B235" t="inlineStr">
        <is>
          <t>Doctors Hospital Of Riverside, Llc</t>
        </is>
      </c>
      <c r="C235" t="inlineStr">
        <is>
          <t>California</t>
        </is>
      </c>
      <c r="D235" t="inlineStr">
        <is>
          <t>CA</t>
        </is>
      </c>
      <c r="E235" t="inlineStr">
        <is>
          <t>Pacific</t>
        </is>
      </c>
      <c r="F235" t="inlineStr">
        <is>
          <t>IPPS</t>
        </is>
      </c>
      <c r="G235" s="16" t="n">
        <v>1.4315</v>
      </c>
      <c r="H235" s="16" t="n">
        <v>1.4159</v>
      </c>
      <c r="I235" s="16" t="n">
        <v>1.5661</v>
      </c>
      <c r="J235" s="16" t="n">
        <v>1.5534</v>
      </c>
      <c r="K235" s="17" t="n">
        <v>972</v>
      </c>
      <c r="L235" s="16" t="n">
        <v>1</v>
      </c>
      <c r="M235" s="18" t="n">
        <v>13206555.77139363</v>
      </c>
      <c r="N235" s="18" t="n">
        <v>13408722.42233786</v>
      </c>
      <c r="O235" s="19" t="n">
        <v>202166.6509442236</v>
      </c>
      <c r="P235" s="20" t="n">
        <v>0.01530805264019945</v>
      </c>
      <c r="Q235" s="27">
        <f>IF(O235&gt;0,O235,"")</f>
        <v/>
      </c>
      <c r="R235" s="28">
        <f>IF(O235&gt;0,P235,"")</f>
        <v/>
      </c>
    </row>
    <row r="236">
      <c r="A236" t="inlineStr">
        <is>
          <t>050103</t>
        </is>
      </c>
      <c r="B236" t="inlineStr">
        <is>
          <t>Adventist Health White Memorial</t>
        </is>
      </c>
      <c r="C236" t="inlineStr">
        <is>
          <t>California</t>
        </is>
      </c>
      <c r="D236" t="inlineStr">
        <is>
          <t>CA</t>
        </is>
      </c>
      <c r="E236" t="inlineStr">
        <is>
          <t>Pacific</t>
        </is>
      </c>
      <c r="F236" t="inlineStr">
        <is>
          <t>Rural Referral Center (RRC)</t>
        </is>
      </c>
      <c r="G236" s="16" t="n">
        <v>1.4315</v>
      </c>
      <c r="H236" s="16" t="n">
        <v>1.4159</v>
      </c>
      <c r="I236" s="16" t="n">
        <v>1.9119</v>
      </c>
      <c r="J236" s="16" t="n">
        <v>1.9091</v>
      </c>
      <c r="K236" s="17" t="n">
        <v>2128</v>
      </c>
      <c r="L236" s="16" t="n">
        <v>1</v>
      </c>
      <c r="M236" s="18" t="n">
        <v>35297228.96094076</v>
      </c>
      <c r="N236" s="18" t="n">
        <v>36077641.26980755</v>
      </c>
      <c r="O236" s="19" t="n">
        <v>780412.3088667914</v>
      </c>
      <c r="P236" s="20" t="n">
        <v>0.02210973302551259</v>
      </c>
      <c r="Q236" s="27">
        <f>IF(O236&gt;0,O236,"")</f>
        <v/>
      </c>
      <c r="R236" s="28">
        <f>IF(O236&gt;0,P236,"")</f>
        <v/>
      </c>
    </row>
    <row r="237">
      <c r="A237" t="inlineStr">
        <is>
          <t>050104</t>
        </is>
      </c>
      <c r="B237" t="inlineStr">
        <is>
          <t>Saint Francis Medical Center</t>
        </is>
      </c>
      <c r="C237" t="inlineStr">
        <is>
          <t>California</t>
        </is>
      </c>
      <c r="D237" t="inlineStr">
        <is>
          <t>CA</t>
        </is>
      </c>
      <c r="E237" t="inlineStr">
        <is>
          <t>Pacific</t>
        </is>
      </c>
      <c r="F237" t="inlineStr">
        <is>
          <t>IPPS</t>
        </is>
      </c>
      <c r="G237" s="16" t="n">
        <v>1.4315</v>
      </c>
      <c r="H237" s="16" t="n">
        <v>1.4159</v>
      </c>
      <c r="I237" s="16" t="n">
        <v>1.9136</v>
      </c>
      <c r="J237" s="16" t="n">
        <v>1.9047</v>
      </c>
      <c r="K237" s="17" t="n">
        <v>2257</v>
      </c>
      <c r="L237" s="16" t="n">
        <v>1</v>
      </c>
      <c r="M237" s="18" t="n">
        <v>37470245.33511426</v>
      </c>
      <c r="N237" s="18" t="n">
        <v>38176488.18011265</v>
      </c>
      <c r="O237" s="19" t="n">
        <v>706242.8449983969</v>
      </c>
      <c r="P237" s="20" t="n">
        <v>0.01884809770211352</v>
      </c>
      <c r="Q237" s="27">
        <f>IF(O237&gt;0,O237,"")</f>
        <v/>
      </c>
      <c r="R237" s="28">
        <f>IF(O237&gt;0,P237,"")</f>
        <v/>
      </c>
    </row>
    <row r="238">
      <c r="A238" t="inlineStr">
        <is>
          <t>050107</t>
        </is>
      </c>
      <c r="B238" t="inlineStr">
        <is>
          <t>Marian Regional Medical Center</t>
        </is>
      </c>
      <c r="C238" t="inlineStr">
        <is>
          <t>California</t>
        </is>
      </c>
      <c r="D238" t="inlineStr">
        <is>
          <t>CA</t>
        </is>
      </c>
      <c r="E238" t="inlineStr">
        <is>
          <t>Pacific</t>
        </is>
      </c>
      <c r="F238" t="inlineStr">
        <is>
          <t>IPPS</t>
        </is>
      </c>
      <c r="G238" s="16" t="n">
        <v>1.4315</v>
      </c>
      <c r="H238" s="16" t="n">
        <v>1.4159</v>
      </c>
      <c r="I238" s="16" t="n">
        <v>1.8759</v>
      </c>
      <c r="J238" s="16" t="n">
        <v>1.8708</v>
      </c>
      <c r="K238" s="17" t="n">
        <v>4560</v>
      </c>
      <c r="L238" s="16" t="n">
        <v>1</v>
      </c>
      <c r="M238" s="18" t="n">
        <v>74212718.620776</v>
      </c>
      <c r="N238" s="18" t="n">
        <v>75758268.242578</v>
      </c>
      <c r="O238" s="19" t="n">
        <v>1545549.621802002</v>
      </c>
      <c r="P238" s="20" t="n">
        <v>0.02082593995376586</v>
      </c>
      <c r="Q238" s="27">
        <f>IF(O238&gt;0,O238,"")</f>
        <v/>
      </c>
      <c r="R238" s="28">
        <f>IF(O238&gt;0,P238,"")</f>
        <v/>
      </c>
    </row>
    <row r="239">
      <c r="A239" t="inlineStr">
        <is>
          <t>050108</t>
        </is>
      </c>
      <c r="B239" t="inlineStr">
        <is>
          <t>Sutter Medical Center, Sacramento</t>
        </is>
      </c>
      <c r="C239" t="inlineStr">
        <is>
          <t>California</t>
        </is>
      </c>
      <c r="D239" t="inlineStr">
        <is>
          <t>CA</t>
        </is>
      </c>
      <c r="E239" t="inlineStr">
        <is>
          <t>Pacific</t>
        </is>
      </c>
      <c r="F239" t="inlineStr">
        <is>
          <t>Rural Referral Center (RRC)</t>
        </is>
      </c>
      <c r="G239" s="16" t="n">
        <v>1.6496</v>
      </c>
      <c r="H239" s="16" t="n">
        <v>1.5671</v>
      </c>
      <c r="I239" s="16" t="n">
        <v>2.4559</v>
      </c>
      <c r="J239" s="16" t="n">
        <v>2.4802</v>
      </c>
      <c r="K239" s="17" t="n">
        <v>6423</v>
      </c>
      <c r="L239" s="16" t="n">
        <v>1</v>
      </c>
      <c r="M239" s="18" t="n">
        <v>152185142.9322962</v>
      </c>
      <c r="N239" s="18" t="n">
        <v>152546338.1394362</v>
      </c>
      <c r="O239" s="19" t="n">
        <v>361195.2071399689</v>
      </c>
      <c r="P239" s="20" t="n">
        <v>0.002373393356148153</v>
      </c>
      <c r="Q239" s="27">
        <f>IF(O239&gt;0,O239,"")</f>
        <v/>
      </c>
      <c r="R239" s="28">
        <f>IF(O239&gt;0,P239,"")</f>
        <v/>
      </c>
    </row>
    <row r="240">
      <c r="A240" t="inlineStr">
        <is>
          <t>050110</t>
        </is>
      </c>
      <c r="B240" t="inlineStr">
        <is>
          <t>Lompoc Valley Medical Center</t>
        </is>
      </c>
      <c r="C240" t="inlineStr">
        <is>
          <t>California</t>
        </is>
      </c>
      <c r="D240" t="inlineStr">
        <is>
          <t>CA</t>
        </is>
      </c>
      <c r="E240" t="inlineStr">
        <is>
          <t>Pacific</t>
        </is>
      </c>
      <c r="F240" t="inlineStr">
        <is>
          <t>IPPS</t>
        </is>
      </c>
      <c r="G240" s="16" t="n">
        <v>1.4315</v>
      </c>
      <c r="H240" s="16" t="n">
        <v>1.4159</v>
      </c>
      <c r="I240" s="16" t="n">
        <v>1.5949</v>
      </c>
      <c r="J240" s="16" t="n">
        <v>1.5893</v>
      </c>
      <c r="K240" s="17" t="n">
        <v>831</v>
      </c>
      <c r="L240" s="16" t="n">
        <v>1</v>
      </c>
      <c r="M240" s="18" t="n">
        <v>11498423.41820921</v>
      </c>
      <c r="N240" s="18" t="n">
        <v>11728561.29444566</v>
      </c>
      <c r="O240" s="19" t="n">
        <v>230137.8762364518</v>
      </c>
      <c r="P240" s="20" t="n">
        <v>0.02001473313915361</v>
      </c>
      <c r="Q240" s="27">
        <f>IF(O240&gt;0,O240,"")</f>
        <v/>
      </c>
      <c r="R240" s="28">
        <f>IF(O240&gt;0,P240,"")</f>
        <v/>
      </c>
    </row>
    <row r="241">
      <c r="A241" t="inlineStr">
        <is>
          <t>050112</t>
        </is>
      </c>
      <c r="B241" t="inlineStr">
        <is>
          <t>Santa Monica - Ucla Med Ctr &amp; Orthopaedic Hospital</t>
        </is>
      </c>
      <c r="C241" t="inlineStr">
        <is>
          <t>California</t>
        </is>
      </c>
      <c r="D241" t="inlineStr">
        <is>
          <t>CA</t>
        </is>
      </c>
      <c r="E241" t="inlineStr">
        <is>
          <t>Pacific</t>
        </is>
      </c>
      <c r="F241" t="inlineStr">
        <is>
          <t>Rural Referral Center (RRC)</t>
        </is>
      </c>
      <c r="G241" s="16" t="n">
        <v>1.4315</v>
      </c>
      <c r="H241" s="16" t="n">
        <v>1.4159</v>
      </c>
      <c r="I241" s="16" t="n">
        <v>2.3063</v>
      </c>
      <c r="J241" s="16" t="n">
        <v>2.3116</v>
      </c>
      <c r="K241" s="17" t="n">
        <v>4124</v>
      </c>
      <c r="L241" s="16" t="n">
        <v>1</v>
      </c>
      <c r="M241" s="18" t="n">
        <v>82516019.6961382</v>
      </c>
      <c r="N241" s="18" t="n">
        <v>84658228.61619343</v>
      </c>
      <c r="O241" s="19" t="n">
        <v>2142208.920055225</v>
      </c>
      <c r="P241" s="20" t="n">
        <v>0.02596112764459338</v>
      </c>
      <c r="Q241" s="27">
        <f>IF(O241&gt;0,O241,"")</f>
        <v/>
      </c>
      <c r="R241" s="28">
        <f>IF(O241&gt;0,P241,"")</f>
        <v/>
      </c>
    </row>
    <row r="242">
      <c r="A242" t="inlineStr">
        <is>
          <t>050113</t>
        </is>
      </c>
      <c r="B242" t="inlineStr">
        <is>
          <t>San Mateo Medical Center</t>
        </is>
      </c>
      <c r="C242" t="inlineStr">
        <is>
          <t>California</t>
        </is>
      </c>
      <c r="D242" t="inlineStr">
        <is>
          <t>CA</t>
        </is>
      </c>
      <c r="E242" t="inlineStr">
        <is>
          <t>Pacific</t>
        </is>
      </c>
      <c r="F242" t="inlineStr">
        <is>
          <t>IPPS</t>
        </is>
      </c>
      <c r="G242" s="16" t="n">
        <v>1.702</v>
      </c>
      <c r="H242" s="16" t="n">
        <v>1.7629</v>
      </c>
      <c r="I242" s="16" t="n">
        <v>1.6679</v>
      </c>
      <c r="J242" s="16" t="n">
        <v>1.6507</v>
      </c>
      <c r="K242" s="17" t="n">
        <v>229</v>
      </c>
      <c r="L242" s="16" t="n">
        <v>1</v>
      </c>
      <c r="M242" s="18" t="n">
        <v>3774126.624736801</v>
      </c>
      <c r="N242" s="18" t="n">
        <v>3960145.56176602</v>
      </c>
      <c r="O242" s="19" t="n">
        <v>186018.9370292192</v>
      </c>
      <c r="P242" s="20" t="n">
        <v>0.04928794275475369</v>
      </c>
      <c r="Q242" s="27">
        <f>IF(O242&gt;0,O242,"")</f>
        <v/>
      </c>
      <c r="R242" s="28">
        <f>IF(O242&gt;0,P242,"")</f>
        <v/>
      </c>
    </row>
    <row r="243">
      <c r="A243" t="inlineStr">
        <is>
          <t>050115</t>
        </is>
      </c>
      <c r="B243" t="inlineStr">
        <is>
          <t>Palomar Health Downtown Campus</t>
        </is>
      </c>
      <c r="C243" t="inlineStr">
        <is>
          <t>California</t>
        </is>
      </c>
      <c r="D243" t="inlineStr">
        <is>
          <t>CA</t>
        </is>
      </c>
      <c r="E243" t="inlineStr">
        <is>
          <t>Pacific</t>
        </is>
      </c>
      <c r="F243" t="inlineStr">
        <is>
          <t>IPPS</t>
        </is>
      </c>
      <c r="G243" s="16" t="n">
        <v>1.4315</v>
      </c>
      <c r="H243" s="16" t="n">
        <v>1.4159</v>
      </c>
      <c r="I243" s="16" t="n">
        <v>1.738</v>
      </c>
      <c r="J243" s="16" t="n">
        <v>1.737</v>
      </c>
      <c r="K243" s="17" t="n">
        <v>4732</v>
      </c>
      <c r="L243" s="16" t="n">
        <v>1</v>
      </c>
      <c r="M243" s="18" t="n">
        <v>71350713.98295881</v>
      </c>
      <c r="N243" s="18" t="n">
        <v>72993197.59156159</v>
      </c>
      <c r="O243" s="19" t="n">
        <v>1642483.608602777</v>
      </c>
      <c r="P243" s="20" t="n">
        <v>0.02301986226788232</v>
      </c>
      <c r="Q243" s="27">
        <f>IF(O243&gt;0,O243,"")</f>
        <v/>
      </c>
      <c r="R243" s="28">
        <f>IF(O243&gt;0,P243,"")</f>
        <v/>
      </c>
    </row>
    <row r="244">
      <c r="A244" t="inlineStr">
        <is>
          <t>050116</t>
        </is>
      </c>
      <c r="B244" t="inlineStr">
        <is>
          <t>Northridge Hospital Medical Center</t>
        </is>
      </c>
      <c r="C244" t="inlineStr">
        <is>
          <t>California</t>
        </is>
      </c>
      <c r="D244" t="inlineStr">
        <is>
          <t>CA</t>
        </is>
      </c>
      <c r="E244" t="inlineStr">
        <is>
          <t>Pacific</t>
        </is>
      </c>
      <c r="F244" t="inlineStr">
        <is>
          <t>IPPS</t>
        </is>
      </c>
      <c r="G244" s="16" t="n">
        <v>1.4315</v>
      </c>
      <c r="H244" s="16" t="n">
        <v>1.4159</v>
      </c>
      <c r="I244" s="16" t="n">
        <v>1.9808</v>
      </c>
      <c r="J244" s="16" t="n">
        <v>1.9755</v>
      </c>
      <c r="K244" s="17" t="n">
        <v>4244</v>
      </c>
      <c r="L244" s="16" t="n">
        <v>1</v>
      </c>
      <c r="M244" s="18" t="n">
        <v>72932284.56409654</v>
      </c>
      <c r="N244" s="18" t="n">
        <v>74454378.70041469</v>
      </c>
      <c r="O244" s="19" t="n">
        <v>1522094.136318147</v>
      </c>
      <c r="P244" s="20" t="n">
        <v>0.02086996376728683</v>
      </c>
      <c r="Q244" s="27">
        <f>IF(O244&gt;0,O244,"")</f>
        <v/>
      </c>
      <c r="R244" s="28">
        <f>IF(O244&gt;0,P244,"")</f>
        <v/>
      </c>
    </row>
    <row r="245">
      <c r="A245" t="inlineStr">
        <is>
          <t>050118</t>
        </is>
      </c>
      <c r="B245" t="inlineStr">
        <is>
          <t>Doctors Hospital Of Manteca</t>
        </is>
      </c>
      <c r="C245" t="inlineStr">
        <is>
          <t>California</t>
        </is>
      </c>
      <c r="D245" t="inlineStr">
        <is>
          <t>CA</t>
        </is>
      </c>
      <c r="E245" t="inlineStr">
        <is>
          <t>Pacific</t>
        </is>
      </c>
      <c r="F245" t="inlineStr">
        <is>
          <t>IPPS</t>
        </is>
      </c>
      <c r="G245" s="16" t="n">
        <v>1.485</v>
      </c>
      <c r="H245" s="16" t="n">
        <v>1.4694</v>
      </c>
      <c r="I245" s="16" t="n">
        <v>1.5414</v>
      </c>
      <c r="J245" s="16" t="n">
        <v>1.5275</v>
      </c>
      <c r="K245" s="17" t="n">
        <v>823</v>
      </c>
      <c r="L245" s="16" t="n">
        <v>1</v>
      </c>
      <c r="M245" s="18" t="n">
        <v>11308205.40427579</v>
      </c>
      <c r="N245" s="18" t="n">
        <v>11473275.07191203</v>
      </c>
      <c r="O245" s="19" t="n">
        <v>165069.6676362418</v>
      </c>
      <c r="P245" s="20" t="n">
        <v>0.01459733545110762</v>
      </c>
      <c r="Q245" s="27">
        <f>IF(O245&gt;0,O245,"")</f>
        <v/>
      </c>
      <c r="R245" s="28">
        <f>IF(O245&gt;0,P245,"")</f>
        <v/>
      </c>
    </row>
    <row r="246">
      <c r="A246" t="inlineStr">
        <is>
          <t>050121</t>
        </is>
      </c>
      <c r="B246" t="inlineStr">
        <is>
          <t>Adventist Health Hanford</t>
        </is>
      </c>
      <c r="C246" t="inlineStr">
        <is>
          <t>California</t>
        </is>
      </c>
      <c r="D246" t="inlineStr">
        <is>
          <t>CA</t>
        </is>
      </c>
      <c r="E246" t="inlineStr">
        <is>
          <t>Pacific</t>
        </is>
      </c>
      <c r="F246" t="inlineStr">
        <is>
          <t>IPPS</t>
        </is>
      </c>
      <c r="G246" s="16" t="n">
        <v>1.4315</v>
      </c>
      <c r="H246" s="16" t="n">
        <v>1.4159</v>
      </c>
      <c r="I246" s="16" t="n">
        <v>1.7259</v>
      </c>
      <c r="J246" s="16" t="n">
        <v>1.7193</v>
      </c>
      <c r="K246" s="17" t="n">
        <v>2053</v>
      </c>
      <c r="L246" s="16" t="n">
        <v>1</v>
      </c>
      <c r="M246" s="18" t="n">
        <v>30740320.65564988</v>
      </c>
      <c r="N246" s="18" t="n">
        <v>31345734.24355589</v>
      </c>
      <c r="O246" s="19" t="n">
        <v>605413.5879060104</v>
      </c>
      <c r="P246" s="20" t="n">
        <v>0.01969444608882891</v>
      </c>
      <c r="Q246" s="27">
        <f>IF(O246&gt;0,O246,"")</f>
        <v/>
      </c>
      <c r="R246" s="28">
        <f>IF(O246&gt;0,P246,"")</f>
        <v/>
      </c>
    </row>
    <row r="247">
      <c r="A247" t="inlineStr">
        <is>
          <t>050122</t>
        </is>
      </c>
      <c r="B247" t="inlineStr">
        <is>
          <t>Dameron Hospital</t>
        </is>
      </c>
      <c r="C247" t="inlineStr">
        <is>
          <t>California</t>
        </is>
      </c>
      <c r="D247" t="inlineStr">
        <is>
          <t>CA</t>
        </is>
      </c>
      <c r="E247" t="inlineStr">
        <is>
          <t>Pacific</t>
        </is>
      </c>
      <c r="F247" t="inlineStr">
        <is>
          <t>IPPS</t>
        </is>
      </c>
      <c r="G247" s="16" t="n">
        <v>1.485</v>
      </c>
      <c r="H247" s="16" t="n">
        <v>1.4694</v>
      </c>
      <c r="I247" s="16" t="n">
        <v>1.9087</v>
      </c>
      <c r="J247" s="16" t="n">
        <v>1.9111</v>
      </c>
      <c r="K247" s="17" t="n">
        <v>944</v>
      </c>
      <c r="L247" s="16" t="n">
        <v>1</v>
      </c>
      <c r="M247" s="18" t="n">
        <v>16061576.3473717</v>
      </c>
      <c r="N247" s="18" t="n">
        <v>16465000.89250332</v>
      </c>
      <c r="O247" s="19" t="n">
        <v>403424.5451316237</v>
      </c>
      <c r="P247" s="20" t="n">
        <v>0.02511736932954527</v>
      </c>
      <c r="Q247" s="27">
        <f>IF(O247&gt;0,O247,"")</f>
        <v/>
      </c>
      <c r="R247" s="28">
        <f>IF(O247&gt;0,P247,"")</f>
        <v/>
      </c>
    </row>
    <row r="248">
      <c r="A248" t="inlineStr">
        <is>
          <t>050124</t>
        </is>
      </c>
      <c r="B248" t="inlineStr">
        <is>
          <t>Usc Verdugo Hills Hospital</t>
        </is>
      </c>
      <c r="C248" t="inlineStr">
        <is>
          <t>California</t>
        </is>
      </c>
      <c r="D248" t="inlineStr">
        <is>
          <t>CA</t>
        </is>
      </c>
      <c r="E248" t="inlineStr">
        <is>
          <t>Pacific</t>
        </is>
      </c>
      <c r="F248" t="inlineStr">
        <is>
          <t>IPPS</t>
        </is>
      </c>
      <c r="G248" s="16" t="n">
        <v>1.4315</v>
      </c>
      <c r="H248" s="16" t="n">
        <v>1.4159</v>
      </c>
      <c r="I248" s="16" t="n">
        <v>1.6333</v>
      </c>
      <c r="J248" s="16" t="n">
        <v>1.624</v>
      </c>
      <c r="K248" s="17" t="n">
        <v>2237</v>
      </c>
      <c r="L248" s="16" t="n">
        <v>1</v>
      </c>
      <c r="M248" s="18" t="n">
        <v>31698284.6764842</v>
      </c>
      <c r="N248" s="18" t="n">
        <v>32261892.79181187</v>
      </c>
      <c r="O248" s="19" t="n">
        <v>563608.1153276712</v>
      </c>
      <c r="P248" s="20" t="n">
        <v>0.01778039793256673</v>
      </c>
      <c r="Q248" s="27">
        <f>IF(O248&gt;0,O248,"")</f>
        <v/>
      </c>
      <c r="R248" s="28">
        <f>IF(O248&gt;0,P248,"")</f>
        <v/>
      </c>
    </row>
    <row r="249">
      <c r="A249" t="inlineStr">
        <is>
          <t>050125</t>
        </is>
      </c>
      <c r="B249" t="inlineStr">
        <is>
          <t>Regional Medical Center Of San Jose</t>
        </is>
      </c>
      <c r="C249" t="inlineStr">
        <is>
          <t>California</t>
        </is>
      </c>
      <c r="D249" t="inlineStr">
        <is>
          <t>CA</t>
        </is>
      </c>
      <c r="E249" t="inlineStr">
        <is>
          <t>Pacific</t>
        </is>
      </c>
      <c r="F249" t="inlineStr">
        <is>
          <t>IPPS</t>
        </is>
      </c>
      <c r="G249" s="16" t="n">
        <v>1.7328</v>
      </c>
      <c r="H249" s="16" t="n">
        <v>1.7654</v>
      </c>
      <c r="I249" s="16" t="n">
        <v>1.6774</v>
      </c>
      <c r="J249" s="16" t="n">
        <v>1.6625</v>
      </c>
      <c r="K249" s="17" t="n">
        <v>843</v>
      </c>
      <c r="L249" s="16" t="n">
        <v>1</v>
      </c>
      <c r="M249" s="18" t="n">
        <v>14166636.68981261</v>
      </c>
      <c r="N249" s="18" t="n">
        <v>14698502.49623451</v>
      </c>
      <c r="O249" s="19" t="n">
        <v>531865.8064219058</v>
      </c>
      <c r="P249" s="20" t="n">
        <v>0.03754354813124958</v>
      </c>
      <c r="Q249" s="27">
        <f>IF(O249&gt;0,O249,"")</f>
        <v/>
      </c>
      <c r="R249" s="28">
        <f>IF(O249&gt;0,P249,"")</f>
        <v/>
      </c>
    </row>
    <row r="250">
      <c r="A250" t="inlineStr">
        <is>
          <t>050126</t>
        </is>
      </c>
      <c r="B250" t="inlineStr">
        <is>
          <t>Valley Presbyterian Hospital</t>
        </is>
      </c>
      <c r="C250" t="inlineStr">
        <is>
          <t>California</t>
        </is>
      </c>
      <c r="D250" t="inlineStr">
        <is>
          <t>CA</t>
        </is>
      </c>
      <c r="E250" t="inlineStr">
        <is>
          <t>Pacific</t>
        </is>
      </c>
      <c r="F250" t="inlineStr">
        <is>
          <t>IPPS</t>
        </is>
      </c>
      <c r="G250" s="16" t="n">
        <v>1.4315</v>
      </c>
      <c r="H250" s="16" t="n">
        <v>1.4159</v>
      </c>
      <c r="I250" s="16" t="n">
        <v>1.8059</v>
      </c>
      <c r="J250" s="16" t="n">
        <v>1.7969</v>
      </c>
      <c r="K250" s="17" t="n">
        <v>1808</v>
      </c>
      <c r="L250" s="16" t="n">
        <v>1</v>
      </c>
      <c r="M250" s="18" t="n">
        <v>28326697.14928939</v>
      </c>
      <c r="N250" s="18" t="n">
        <v>28850953.41363482</v>
      </c>
      <c r="O250" s="19" t="n">
        <v>524256.2643454298</v>
      </c>
      <c r="P250" s="20" t="n">
        <v>0.01850749706478157</v>
      </c>
      <c r="Q250" s="27">
        <f>IF(O250&gt;0,O250,"")</f>
        <v/>
      </c>
      <c r="R250" s="28">
        <f>IF(O250&gt;0,P250,"")</f>
        <v/>
      </c>
    </row>
    <row r="251">
      <c r="A251" t="inlineStr">
        <is>
          <t>050127</t>
        </is>
      </c>
      <c r="B251" t="inlineStr">
        <is>
          <t>Woodland Memorial Hospital</t>
        </is>
      </c>
      <c r="C251" t="inlineStr">
        <is>
          <t>California</t>
        </is>
      </c>
      <c r="D251" t="inlineStr">
        <is>
          <t>CA</t>
        </is>
      </c>
      <c r="E251" t="inlineStr">
        <is>
          <t>Pacific</t>
        </is>
      </c>
      <c r="F251" t="inlineStr">
        <is>
          <t>IPPS</t>
        </is>
      </c>
      <c r="G251" s="16" t="n">
        <v>1.4505</v>
      </c>
      <c r="H251" s="16" t="n">
        <v>1.4797</v>
      </c>
      <c r="I251" s="16" t="n">
        <v>1.7749</v>
      </c>
      <c r="J251" s="16" t="n">
        <v>1.7745</v>
      </c>
      <c r="K251" s="17" t="n">
        <v>781</v>
      </c>
      <c r="L251" s="16" t="n">
        <v>1</v>
      </c>
      <c r="M251" s="18" t="n">
        <v>12143588.76996111</v>
      </c>
      <c r="N251" s="18" t="n">
        <v>12713981.85996041</v>
      </c>
      <c r="O251" s="19" t="n">
        <v>570393.0899992976</v>
      </c>
      <c r="P251" s="20" t="n">
        <v>0.0469707185251732</v>
      </c>
      <c r="Q251" s="27">
        <f>IF(O251&gt;0,O251,"")</f>
        <v/>
      </c>
      <c r="R251" s="28">
        <f>IF(O251&gt;0,P251,"")</f>
        <v/>
      </c>
    </row>
    <row r="252">
      <c r="A252" t="inlineStr">
        <is>
          <t>050128</t>
        </is>
      </c>
      <c r="B252" t="inlineStr">
        <is>
          <t>Tri-City Medical Center</t>
        </is>
      </c>
      <c r="C252" t="inlineStr">
        <is>
          <t>California</t>
        </is>
      </c>
      <c r="D252" t="inlineStr">
        <is>
          <t>CA</t>
        </is>
      </c>
      <c r="E252" t="inlineStr">
        <is>
          <t>Pacific</t>
        </is>
      </c>
      <c r="F252" t="inlineStr">
        <is>
          <t>IPPS</t>
        </is>
      </c>
      <c r="G252" s="16" t="n">
        <v>1.4315</v>
      </c>
      <c r="H252" s="16" t="n">
        <v>1.4159</v>
      </c>
      <c r="I252" s="16" t="n">
        <v>1.9209</v>
      </c>
      <c r="J252" s="16" t="n">
        <v>1.9225</v>
      </c>
      <c r="K252" s="17" t="n">
        <v>2193</v>
      </c>
      <c r="L252" s="16" t="n">
        <v>1</v>
      </c>
      <c r="M252" s="18" t="n">
        <v>36546618.81111528</v>
      </c>
      <c r="N252" s="18" t="n">
        <v>37440601.29041206</v>
      </c>
      <c r="O252" s="19" t="n">
        <v>893982.4792967811</v>
      </c>
      <c r="P252" s="20" t="n">
        <v>0.02446142785238687</v>
      </c>
      <c r="Q252" s="27">
        <f>IF(O252&gt;0,O252,"")</f>
        <v/>
      </c>
      <c r="R252" s="28">
        <f>IF(O252&gt;0,P252,"")</f>
        <v/>
      </c>
    </row>
    <row r="253">
      <c r="A253" t="inlineStr">
        <is>
          <t>050129</t>
        </is>
      </c>
      <c r="B253" t="inlineStr">
        <is>
          <t>St Bernardine Medical Center</t>
        </is>
      </c>
      <c r="C253" t="inlineStr">
        <is>
          <t>California</t>
        </is>
      </c>
      <c r="D253" t="inlineStr">
        <is>
          <t>CA</t>
        </is>
      </c>
      <c r="E253" t="inlineStr">
        <is>
          <t>Pacific</t>
        </is>
      </c>
      <c r="F253" t="inlineStr">
        <is>
          <t>Rural Referral Center (RRC)</t>
        </is>
      </c>
      <c r="G253" s="16" t="n">
        <v>1.4315</v>
      </c>
      <c r="H253" s="16" t="n">
        <v>1.4159</v>
      </c>
      <c r="I253" s="16" t="n">
        <v>1.8562</v>
      </c>
      <c r="J253" s="16" t="n">
        <v>1.8519</v>
      </c>
      <c r="K253" s="17" t="n">
        <v>2211</v>
      </c>
      <c r="L253" s="16" t="n">
        <v>1</v>
      </c>
      <c r="M253" s="18" t="n">
        <v>35605519.45591128</v>
      </c>
      <c r="N253" s="18" t="n">
        <v>36361694.10298826</v>
      </c>
      <c r="O253" s="19" t="n">
        <v>756174.6470769793</v>
      </c>
      <c r="P253" s="20" t="n">
        <v>0.021237568181341</v>
      </c>
      <c r="Q253" s="27">
        <f>IF(O253&gt;0,O253,"")</f>
        <v/>
      </c>
      <c r="R253" s="28">
        <f>IF(O253&gt;0,P253,"")</f>
        <v/>
      </c>
    </row>
    <row r="254">
      <c r="A254" t="inlineStr">
        <is>
          <t>050131</t>
        </is>
      </c>
      <c r="B254" t="inlineStr">
        <is>
          <t>Novato Community Hospital</t>
        </is>
      </c>
      <c r="C254" t="inlineStr">
        <is>
          <t>California</t>
        </is>
      </c>
      <c r="D254" t="inlineStr">
        <is>
          <t>CA</t>
        </is>
      </c>
      <c r="E254" t="inlineStr">
        <is>
          <t>Pacific</t>
        </is>
      </c>
      <c r="F254" t="inlineStr">
        <is>
          <t>IPPS</t>
        </is>
      </c>
      <c r="G254" s="16" t="n">
        <v>1.6472</v>
      </c>
      <c r="H254" s="16" t="n">
        <v>1.69</v>
      </c>
      <c r="I254" s="16" t="n">
        <v>1.6803</v>
      </c>
      <c r="J254" s="16" t="n">
        <v>1.6841</v>
      </c>
      <c r="K254" s="17" t="n">
        <v>895</v>
      </c>
      <c r="L254" s="16" t="n">
        <v>1</v>
      </c>
      <c r="M254" s="18" t="n">
        <v>14492782.03793291</v>
      </c>
      <c r="N254" s="18" t="n">
        <v>15285277.27272646</v>
      </c>
      <c r="O254" s="19" t="n">
        <v>792495.2347935531</v>
      </c>
      <c r="P254" s="20" t="n">
        <v>0.05468206399015065</v>
      </c>
      <c r="Q254" s="27">
        <f>IF(O254&gt;0,O254,"")</f>
        <v/>
      </c>
      <c r="R254" s="28">
        <f>IF(O254&gt;0,P254,"")</f>
        <v/>
      </c>
    </row>
    <row r="255">
      <c r="A255" t="inlineStr">
        <is>
          <t>050132</t>
        </is>
      </c>
      <c r="B255" t="inlineStr">
        <is>
          <t>San Gabriel Valley Medical Center</t>
        </is>
      </c>
      <c r="C255" t="inlineStr">
        <is>
          <t>California</t>
        </is>
      </c>
      <c r="D255" t="inlineStr">
        <is>
          <t>CA</t>
        </is>
      </c>
      <c r="E255" t="inlineStr">
        <is>
          <t>Pacific</t>
        </is>
      </c>
      <c r="F255" t="inlineStr">
        <is>
          <t>IPPS</t>
        </is>
      </c>
      <c r="G255" s="16" t="n">
        <v>1.4315</v>
      </c>
      <c r="H255" s="16" t="n">
        <v>1.4159</v>
      </c>
      <c r="I255" s="16" t="n">
        <v>1.8345</v>
      </c>
      <c r="J255" s="16" t="n">
        <v>1.8245</v>
      </c>
      <c r="K255" s="17" t="n">
        <v>1472</v>
      </c>
      <c r="L255" s="16" t="n">
        <v>1</v>
      </c>
      <c r="M255" s="18" t="n">
        <v>23427683.12847793</v>
      </c>
      <c r="N255" s="18" t="n">
        <v>23850062.00103847</v>
      </c>
      <c r="O255" s="19" t="n">
        <v>422378.8725605346</v>
      </c>
      <c r="P255" s="20" t="n">
        <v>0.01802905008763349</v>
      </c>
      <c r="Q255" s="27">
        <f>IF(O255&gt;0,O255,"")</f>
        <v/>
      </c>
      <c r="R255" s="28">
        <f>IF(O255&gt;0,P255,"")</f>
        <v/>
      </c>
    </row>
    <row r="256">
      <c r="A256" t="inlineStr">
        <is>
          <t>050133</t>
        </is>
      </c>
      <c r="B256" t="inlineStr">
        <is>
          <t>Adventist Health And Rideout</t>
        </is>
      </c>
      <c r="C256" t="inlineStr">
        <is>
          <t>California</t>
        </is>
      </c>
      <c r="D256" t="inlineStr">
        <is>
          <t>CA</t>
        </is>
      </c>
      <c r="E256" t="inlineStr">
        <is>
          <t>Pacific</t>
        </is>
      </c>
      <c r="F256" t="inlineStr">
        <is>
          <t>Sole Community Hospital (SCH)</t>
        </is>
      </c>
      <c r="G256" s="16" t="n">
        <v>1.4386</v>
      </c>
      <c r="H256" s="16" t="n">
        <v>1.4651</v>
      </c>
      <c r="I256" s="16" t="n">
        <v>1.7556</v>
      </c>
      <c r="J256" s="16" t="n">
        <v>1.7459</v>
      </c>
      <c r="K256" s="17" t="n">
        <v>4119</v>
      </c>
      <c r="L256" s="16" t="n">
        <v>1</v>
      </c>
      <c r="M256" s="18" t="n">
        <v>62965447.61624281</v>
      </c>
      <c r="N256" s="18" t="n">
        <v>65490074.75190318</v>
      </c>
      <c r="O256" s="19" t="n">
        <v>2524627.135660373</v>
      </c>
      <c r="P256" s="20" t="n">
        <v>0.0400954369616696</v>
      </c>
      <c r="Q256" s="27">
        <f>IF(O256&gt;0,O256,"")</f>
        <v/>
      </c>
      <c r="R256" s="28">
        <f>IF(O256&gt;0,P256,"")</f>
        <v/>
      </c>
    </row>
    <row r="257">
      <c r="A257" t="inlineStr">
        <is>
          <t>050135</t>
        </is>
      </c>
      <c r="B257" t="inlineStr">
        <is>
          <t>Southern California Hospital At Hollywood</t>
        </is>
      </c>
      <c r="C257" t="inlineStr">
        <is>
          <t>California</t>
        </is>
      </c>
      <c r="D257" t="inlineStr">
        <is>
          <t>CA</t>
        </is>
      </c>
      <c r="E257" t="inlineStr">
        <is>
          <t>Pacific</t>
        </is>
      </c>
      <c r="F257" t="inlineStr">
        <is>
          <t>IPPS</t>
        </is>
      </c>
      <c r="G257" s="16" t="n">
        <v>1.4315</v>
      </c>
      <c r="H257" s="16" t="n">
        <v>1.4159</v>
      </c>
      <c r="I257" s="16" t="n">
        <v>1.5766</v>
      </c>
      <c r="J257" s="16" t="n">
        <v>1.5606</v>
      </c>
      <c r="K257" s="17" t="n">
        <v>7320</v>
      </c>
      <c r="L257" s="16" t="n">
        <v>1</v>
      </c>
      <c r="M257" s="18" t="n">
        <v>100123591.242217</v>
      </c>
      <c r="N257" s="18" t="n">
        <v>101447305.9454075</v>
      </c>
      <c r="O257" s="19" t="n">
        <v>1323714.70319058</v>
      </c>
      <c r="P257" s="20" t="n">
        <v>0.01322080727196727</v>
      </c>
      <c r="Q257" s="27">
        <f>IF(O257&gt;0,O257,"")</f>
        <v/>
      </c>
      <c r="R257" s="28">
        <f>IF(O257&gt;0,P257,"")</f>
        <v/>
      </c>
    </row>
    <row r="258">
      <c r="A258" t="inlineStr">
        <is>
          <t>050136</t>
        </is>
      </c>
      <c r="B258" t="inlineStr">
        <is>
          <t>Petaluma Valley Hospital</t>
        </is>
      </c>
      <c r="C258" t="inlineStr">
        <is>
          <t>California</t>
        </is>
      </c>
      <c r="D258" t="inlineStr">
        <is>
          <t>CA</t>
        </is>
      </c>
      <c r="E258" t="inlineStr">
        <is>
          <t>Pacific</t>
        </is>
      </c>
      <c r="F258" t="inlineStr">
        <is>
          <t>IPPS</t>
        </is>
      </c>
      <c r="G258" s="16" t="n">
        <v>1.5766</v>
      </c>
      <c r="H258" s="16" t="n">
        <v>1.5437</v>
      </c>
      <c r="I258" s="16" t="n">
        <v>1.5605</v>
      </c>
      <c r="J258" s="16" t="n">
        <v>1.549</v>
      </c>
      <c r="K258" s="17" t="n">
        <v>790</v>
      </c>
      <c r="L258" s="16" t="n">
        <v>1</v>
      </c>
      <c r="M258" s="18" t="n">
        <v>11492554.17464879</v>
      </c>
      <c r="N258" s="18" t="n">
        <v>11586373.12562707</v>
      </c>
      <c r="O258" s="19" t="n">
        <v>93818.95097827353</v>
      </c>
      <c r="P258" s="20" t="n">
        <v>0.00816345518607404</v>
      </c>
      <c r="Q258" s="27">
        <f>IF(O258&gt;0,O258,"")</f>
        <v/>
      </c>
      <c r="R258" s="28">
        <f>IF(O258&gt;0,P258,"")</f>
        <v/>
      </c>
    </row>
    <row r="259">
      <c r="A259" t="inlineStr">
        <is>
          <t>050137</t>
        </is>
      </c>
      <c r="B259" t="inlineStr">
        <is>
          <t>Kaiser Foundation Hospital - Panorama City</t>
        </is>
      </c>
      <c r="C259" t="inlineStr">
        <is>
          <t>California</t>
        </is>
      </c>
      <c r="D259" t="inlineStr">
        <is>
          <t>CA</t>
        </is>
      </c>
      <c r="E259" t="inlineStr">
        <is>
          <t>Pacific</t>
        </is>
      </c>
      <c r="F259" t="inlineStr">
        <is>
          <t>Rural Referral Center (RRC)</t>
        </is>
      </c>
      <c r="G259" s="16" t="n">
        <v>1.4315</v>
      </c>
      <c r="H259" s="16" t="n">
        <v>1.4159</v>
      </c>
      <c r="I259" s="16" t="n">
        <v>1.9762</v>
      </c>
      <c r="J259" s="16" t="n">
        <v>1.9656</v>
      </c>
      <c r="K259" s="17" t="n">
        <v>386</v>
      </c>
      <c r="L259" s="16" t="n">
        <v>1</v>
      </c>
      <c r="M259" s="18" t="n">
        <v>6617927.648741907</v>
      </c>
      <c r="N259" s="18" t="n">
        <v>6737833.623836454</v>
      </c>
      <c r="O259" s="19" t="n">
        <v>119905.9750945475</v>
      </c>
      <c r="P259" s="20" t="n">
        <v>0.01811835690245754</v>
      </c>
      <c r="Q259" s="27">
        <f>IF(O259&gt;0,O259,"")</f>
        <v/>
      </c>
      <c r="R259" s="28">
        <f>IF(O259&gt;0,P259,"")</f>
        <v/>
      </c>
    </row>
    <row r="260">
      <c r="A260" t="inlineStr">
        <is>
          <t>050138</t>
        </is>
      </c>
      <c r="B260" t="inlineStr">
        <is>
          <t>Kaiser Foundation Hospital - Los Angeles</t>
        </is>
      </c>
      <c r="C260" t="inlineStr">
        <is>
          <t>California</t>
        </is>
      </c>
      <c r="D260" t="inlineStr">
        <is>
          <t>CA</t>
        </is>
      </c>
      <c r="E260" t="inlineStr">
        <is>
          <t>Pacific</t>
        </is>
      </c>
      <c r="F260" t="inlineStr">
        <is>
          <t>Rural Referral Center (RRC)</t>
        </is>
      </c>
      <c r="G260" s="16" t="n">
        <v>1.4315</v>
      </c>
      <c r="H260" s="16" t="n">
        <v>1.4159</v>
      </c>
      <c r="I260" s="16" t="n">
        <v>1.9658</v>
      </c>
      <c r="J260" s="16" t="n">
        <v>1.9604</v>
      </c>
      <c r="K260" s="17" t="n">
        <v>975</v>
      </c>
      <c r="L260" s="16" t="n">
        <v>1</v>
      </c>
      <c r="M260" s="18" t="n">
        <v>16628296.57064065</v>
      </c>
      <c r="N260" s="18" t="n">
        <v>16974115.15668561</v>
      </c>
      <c r="O260" s="19" t="n">
        <v>345818.5860449672</v>
      </c>
      <c r="P260" s="20" t="n">
        <v>0.02079699412238975</v>
      </c>
      <c r="Q260" s="27">
        <f>IF(O260&gt;0,O260,"")</f>
        <v/>
      </c>
      <c r="R260" s="28">
        <f>IF(O260&gt;0,P260,"")</f>
        <v/>
      </c>
    </row>
    <row r="261">
      <c r="A261" t="inlineStr">
        <is>
          <t>050139</t>
        </is>
      </c>
      <c r="B261" t="inlineStr">
        <is>
          <t>Kaiser Foundation Hospital - Downey</t>
        </is>
      </c>
      <c r="C261" t="inlineStr">
        <is>
          <t>California</t>
        </is>
      </c>
      <c r="D261" t="inlineStr">
        <is>
          <t>CA</t>
        </is>
      </c>
      <c r="E261" t="inlineStr">
        <is>
          <t>Pacific</t>
        </is>
      </c>
      <c r="F261" t="inlineStr">
        <is>
          <t>Rural Referral Center (RRC)</t>
        </is>
      </c>
      <c r="G261" s="16" t="n">
        <v>1.4315</v>
      </c>
      <c r="H261" s="16" t="n">
        <v>1.4159</v>
      </c>
      <c r="I261" s="16" t="n">
        <v>1.7761</v>
      </c>
      <c r="J261" s="16" t="n">
        <v>1.7626</v>
      </c>
      <c r="K261" s="17" t="n">
        <v>583</v>
      </c>
      <c r="L261" s="16" t="n">
        <v>1</v>
      </c>
      <c r="M261" s="18" t="n">
        <v>8983380.277255926</v>
      </c>
      <c r="N261" s="18" t="n">
        <v>9125573.244458994</v>
      </c>
      <c r="O261" s="19" t="n">
        <v>142192.9672030676</v>
      </c>
      <c r="P261" s="20" t="n">
        <v>0.01582844795773268</v>
      </c>
      <c r="Q261" s="27">
        <f>IF(O261&gt;0,O261,"")</f>
        <v/>
      </c>
      <c r="R261" s="28">
        <f>IF(O261&gt;0,P261,"")</f>
        <v/>
      </c>
    </row>
    <row r="262">
      <c r="A262" t="inlineStr">
        <is>
          <t>050140</t>
        </is>
      </c>
      <c r="B262" t="inlineStr">
        <is>
          <t>Kaiser Foundation Hospital Fontana</t>
        </is>
      </c>
      <c r="C262" t="inlineStr">
        <is>
          <t>California</t>
        </is>
      </c>
      <c r="D262" t="inlineStr">
        <is>
          <t>CA</t>
        </is>
      </c>
      <c r="E262" t="inlineStr">
        <is>
          <t>Pacific</t>
        </is>
      </c>
      <c r="F262" t="inlineStr">
        <is>
          <t>Rural Referral Center (RRC)</t>
        </is>
      </c>
      <c r="G262" s="16" t="n">
        <v>1.4315</v>
      </c>
      <c r="H262" s="16" t="n">
        <v>1.4159</v>
      </c>
      <c r="I262" s="16" t="n">
        <v>1.9828</v>
      </c>
      <c r="J262" s="16" t="n">
        <v>1.9759</v>
      </c>
      <c r="K262" s="17" t="n">
        <v>802</v>
      </c>
      <c r="L262" s="16" t="n">
        <v>1</v>
      </c>
      <c r="M262" s="18" t="n">
        <v>13796124.14602187</v>
      </c>
      <c r="N262" s="18" t="n">
        <v>14072691.40193904</v>
      </c>
      <c r="O262" s="19" t="n">
        <v>276567.255917171</v>
      </c>
      <c r="P262" s="20" t="n">
        <v>0.02004673580709402</v>
      </c>
      <c r="Q262" s="27">
        <f>IF(O262&gt;0,O262,"")</f>
        <v/>
      </c>
      <c r="R262" s="28">
        <f>IF(O262&gt;0,P262,"")</f>
        <v/>
      </c>
    </row>
    <row r="263">
      <c r="A263" t="inlineStr">
        <is>
          <t>050145</t>
        </is>
      </c>
      <c r="B263" t="inlineStr">
        <is>
          <t>Community Hospital Of The Monterey Peninsula</t>
        </is>
      </c>
      <c r="C263" t="inlineStr">
        <is>
          <t>California</t>
        </is>
      </c>
      <c r="D263" t="inlineStr">
        <is>
          <t>CA</t>
        </is>
      </c>
      <c r="E263" t="inlineStr">
        <is>
          <t>Pacific</t>
        </is>
      </c>
      <c r="F263" t="inlineStr">
        <is>
          <t>Rural Referral Center (RRC)</t>
        </is>
      </c>
      <c r="G263" s="16" t="n">
        <v>1.7197</v>
      </c>
      <c r="H263" s="16" t="n">
        <v>1.7433</v>
      </c>
      <c r="I263" s="16" t="n">
        <v>1.9844</v>
      </c>
      <c r="J263" s="16" t="n">
        <v>1.9921</v>
      </c>
      <c r="K263" s="17" t="n">
        <v>5560</v>
      </c>
      <c r="L263" s="16" t="n">
        <v>1</v>
      </c>
      <c r="M263" s="18" t="n">
        <v>109892559.0147416</v>
      </c>
      <c r="N263" s="18" t="n">
        <v>115037828.0485368</v>
      </c>
      <c r="O263" s="19" t="n">
        <v>5145269.033795133</v>
      </c>
      <c r="P263" s="20" t="n">
        <v>0.0468209047084336</v>
      </c>
      <c r="Q263" s="27">
        <f>IF(O263&gt;0,O263,"")</f>
        <v/>
      </c>
      <c r="R263" s="28">
        <f>IF(O263&gt;0,P263,"")</f>
        <v/>
      </c>
    </row>
    <row r="264">
      <c r="A264" t="inlineStr">
        <is>
          <t>050149</t>
        </is>
      </c>
      <c r="B264" t="inlineStr">
        <is>
          <t>California Hospital Medical Center La</t>
        </is>
      </c>
      <c r="C264" t="inlineStr">
        <is>
          <t>California</t>
        </is>
      </c>
      <c r="D264" t="inlineStr">
        <is>
          <t>CA</t>
        </is>
      </c>
      <c r="E264" t="inlineStr">
        <is>
          <t>Pacific</t>
        </is>
      </c>
      <c r="F264" t="inlineStr">
        <is>
          <t>Rural Referral Center (RRC)</t>
        </is>
      </c>
      <c r="G264" s="16" t="n">
        <v>1.4315</v>
      </c>
      <c r="H264" s="16" t="n">
        <v>1.4159</v>
      </c>
      <c r="I264" s="16" t="n">
        <v>2.0269</v>
      </c>
      <c r="J264" s="16" t="n">
        <v>2.0211</v>
      </c>
      <c r="K264" s="17" t="n">
        <v>928</v>
      </c>
      <c r="L264" s="16" t="n">
        <v>1</v>
      </c>
      <c r="M264" s="18" t="n">
        <v>16318645.72813639</v>
      </c>
      <c r="N264" s="18" t="n">
        <v>16656111.25142882</v>
      </c>
      <c r="O264" s="19" t="n">
        <v>337465.5232924279</v>
      </c>
      <c r="P264" s="20" t="n">
        <v>0.02067975056965508</v>
      </c>
      <c r="Q264" s="27">
        <f>IF(O264&gt;0,O264,"")</f>
        <v/>
      </c>
      <c r="R264" s="28">
        <f>IF(O264&gt;0,P264,"")</f>
        <v/>
      </c>
    </row>
    <row r="265">
      <c r="A265" t="inlineStr">
        <is>
          <t>050150</t>
        </is>
      </c>
      <c r="B265" t="inlineStr">
        <is>
          <t>Sierra Nevada Memorial Hospital</t>
        </is>
      </c>
      <c r="C265" t="inlineStr">
        <is>
          <t>California</t>
        </is>
      </c>
      <c r="D265" t="inlineStr">
        <is>
          <t>CA</t>
        </is>
      </c>
      <c r="E265" t="inlineStr">
        <is>
          <t>Pacific</t>
        </is>
      </c>
      <c r="F265" t="inlineStr">
        <is>
          <t>Rural Referral Center (RRC)</t>
        </is>
      </c>
      <c r="G265" s="16" t="n">
        <v>1.4473</v>
      </c>
      <c r="H265" s="16" t="n">
        <v>1.4651</v>
      </c>
      <c r="I265" s="16" t="n">
        <v>1.6566</v>
      </c>
      <c r="J265" s="16" t="n">
        <v>1.6429</v>
      </c>
      <c r="K265" s="17" t="n">
        <v>2086</v>
      </c>
      <c r="L265" s="16" t="n">
        <v>1</v>
      </c>
      <c r="M265" s="18" t="n">
        <v>30223621.37328377</v>
      </c>
      <c r="N265" s="18" t="n">
        <v>31209712.13331825</v>
      </c>
      <c r="O265" s="19" t="n">
        <v>986090.7600344792</v>
      </c>
      <c r="P265" s="20" t="n">
        <v>0.03262649263155924</v>
      </c>
      <c r="Q265" s="27">
        <f>IF(O265&gt;0,O265,"")</f>
        <v/>
      </c>
      <c r="R265" s="28">
        <f>IF(O265&gt;0,P265,"")</f>
        <v/>
      </c>
    </row>
    <row r="266">
      <c r="A266" t="inlineStr">
        <is>
          <t>050152</t>
        </is>
      </c>
      <c r="B266" t="inlineStr">
        <is>
          <t>Ucsf Health Saint Francis Hospital</t>
        </is>
      </c>
      <c r="C266" t="inlineStr">
        <is>
          <t>California</t>
        </is>
      </c>
      <c r="D266" t="inlineStr">
        <is>
          <t>CA</t>
        </is>
      </c>
      <c r="E266" t="inlineStr">
        <is>
          <t>Pacific</t>
        </is>
      </c>
      <c r="F266" t="inlineStr">
        <is>
          <t>IPPS</t>
        </is>
      </c>
      <c r="G266" s="16" t="n">
        <v>1.6917</v>
      </c>
      <c r="H266" s="16" t="n">
        <v>1.7523</v>
      </c>
      <c r="I266" s="16" t="n">
        <v>1.8249</v>
      </c>
      <c r="J266" s="16" t="n">
        <v>1.8407</v>
      </c>
      <c r="K266" s="17" t="n">
        <v>680</v>
      </c>
      <c r="L266" s="16" t="n">
        <v>1</v>
      </c>
      <c r="M266" s="18" t="n">
        <v>12204969.55072169</v>
      </c>
      <c r="N266" s="18" t="n">
        <v>13051905.15768628</v>
      </c>
      <c r="O266" s="19" t="n">
        <v>846935.6069645882</v>
      </c>
      <c r="P266" s="20" t="n">
        <v>0.06939268495876812</v>
      </c>
      <c r="Q266" s="27">
        <f>IF(O266&gt;0,O266,"")</f>
        <v/>
      </c>
      <c r="R266" s="28">
        <f>IF(O266&gt;0,P266,"")</f>
        <v/>
      </c>
    </row>
    <row r="267">
      <c r="A267" t="inlineStr">
        <is>
          <t>050158</t>
        </is>
      </c>
      <c r="B267" t="inlineStr">
        <is>
          <t>Encino Hospital Medical Center</t>
        </is>
      </c>
      <c r="C267" t="inlineStr">
        <is>
          <t>California</t>
        </is>
      </c>
      <c r="D267" t="inlineStr">
        <is>
          <t>CA</t>
        </is>
      </c>
      <c r="E267" t="inlineStr">
        <is>
          <t>Pacific</t>
        </is>
      </c>
      <c r="F267" t="inlineStr">
        <is>
          <t>IPPS</t>
        </is>
      </c>
      <c r="G267" s="16" t="n">
        <v>1.4315</v>
      </c>
      <c r="H267" s="16" t="n">
        <v>1.4159</v>
      </c>
      <c r="I267" s="16" t="n">
        <v>1.6005</v>
      </c>
      <c r="J267" s="16" t="n">
        <v>1.5889</v>
      </c>
      <c r="K267" s="17" t="n">
        <v>823</v>
      </c>
      <c r="L267" s="16" t="n">
        <v>1</v>
      </c>
      <c r="M267" s="18" t="n">
        <v>11427713.1086494</v>
      </c>
      <c r="N267" s="18" t="n">
        <v>11612727.49367358</v>
      </c>
      <c r="O267" s="19" t="n">
        <v>185014.3850241788</v>
      </c>
      <c r="P267" s="20" t="n">
        <v>0.01618997460516795</v>
      </c>
      <c r="Q267" s="27">
        <f>IF(O267&gt;0,O267,"")</f>
        <v/>
      </c>
      <c r="R267" s="28">
        <f>IF(O267&gt;0,P267,"")</f>
        <v/>
      </c>
    </row>
    <row r="268">
      <c r="A268" t="inlineStr">
        <is>
          <t>050159</t>
        </is>
      </c>
      <c r="B268" t="inlineStr">
        <is>
          <t>Ventura County Medical Center</t>
        </is>
      </c>
      <c r="C268" t="inlineStr">
        <is>
          <t>California</t>
        </is>
      </c>
      <c r="D268" t="inlineStr">
        <is>
          <t>CA</t>
        </is>
      </c>
      <c r="E268" t="inlineStr">
        <is>
          <t>Pacific</t>
        </is>
      </c>
      <c r="F268" t="inlineStr">
        <is>
          <t>IPPS</t>
        </is>
      </c>
      <c r="G268" s="16" t="n">
        <v>1.4315</v>
      </c>
      <c r="H268" s="16" t="n">
        <v>1.4159</v>
      </c>
      <c r="I268" s="16" t="n">
        <v>1.6683</v>
      </c>
      <c r="J268" s="16" t="n">
        <v>1.6547</v>
      </c>
      <c r="K268" s="17" t="n">
        <v>1606</v>
      </c>
      <c r="L268" s="16" t="n">
        <v>1</v>
      </c>
      <c r="M268" s="18" t="n">
        <v>23244676.47703549</v>
      </c>
      <c r="N268" s="18" t="n">
        <v>23599491.34908465</v>
      </c>
      <c r="O268" s="19" t="n">
        <v>354814.8720491529</v>
      </c>
      <c r="P268" s="20" t="n">
        <v>0.01526434977056752</v>
      </c>
      <c r="Q268" s="27">
        <f>IF(O268&gt;0,O268,"")</f>
        <v/>
      </c>
      <c r="R268" s="28">
        <f>IF(O268&gt;0,P268,"")</f>
        <v/>
      </c>
    </row>
    <row r="269">
      <c r="A269" t="inlineStr">
        <is>
          <t>050167</t>
        </is>
      </c>
      <c r="B269" t="inlineStr">
        <is>
          <t>San Joaquin General Hospital</t>
        </is>
      </c>
      <c r="C269" t="inlineStr">
        <is>
          <t>California</t>
        </is>
      </c>
      <c r="D269" t="inlineStr">
        <is>
          <t>CA</t>
        </is>
      </c>
      <c r="E269" t="inlineStr">
        <is>
          <t>Pacific</t>
        </is>
      </c>
      <c r="F269" t="inlineStr">
        <is>
          <t>IPPS</t>
        </is>
      </c>
      <c r="G269" s="16" t="n">
        <v>1.485</v>
      </c>
      <c r="H269" s="16" t="n">
        <v>1.4694</v>
      </c>
      <c r="I269" s="16" t="n">
        <v>1.9147</v>
      </c>
      <c r="J269" s="16" t="n">
        <v>1.9073</v>
      </c>
      <c r="K269" s="17" t="n">
        <v>1055</v>
      </c>
      <c r="L269" s="16" t="n">
        <v>1</v>
      </c>
      <c r="M269" s="18" t="n">
        <v>18006599.10124392</v>
      </c>
      <c r="N269" s="18" t="n">
        <v>18364445.52154525</v>
      </c>
      <c r="O269" s="19" t="n">
        <v>357846.4203013331</v>
      </c>
      <c r="P269" s="20" t="n">
        <v>0.01987307088303046</v>
      </c>
      <c r="Q269" s="27">
        <f>IF(O269&gt;0,O269,"")</f>
        <v/>
      </c>
      <c r="R269" s="28">
        <f>IF(O269&gt;0,P269,"")</f>
        <v/>
      </c>
    </row>
    <row r="270">
      <c r="A270" t="inlineStr">
        <is>
          <t>050168</t>
        </is>
      </c>
      <c r="B270" t="inlineStr">
        <is>
          <t>Providence St. Jude Medical Center</t>
        </is>
      </c>
      <c r="C270" t="inlineStr">
        <is>
          <t>California</t>
        </is>
      </c>
      <c r="D270" t="inlineStr">
        <is>
          <t>CA</t>
        </is>
      </c>
      <c r="E270" t="inlineStr">
        <is>
          <t>Pacific</t>
        </is>
      </c>
      <c r="F270" t="inlineStr">
        <is>
          <t>Rural Referral Center (RRC)</t>
        </is>
      </c>
      <c r="G270" s="16" t="n">
        <v>1.4315</v>
      </c>
      <c r="H270" s="16" t="n">
        <v>1.4159</v>
      </c>
      <c r="I270" s="16" t="n">
        <v>2.0459</v>
      </c>
      <c r="J270" s="16" t="n">
        <v>2.0441</v>
      </c>
      <c r="K270" s="17" t="n">
        <v>4066</v>
      </c>
      <c r="L270" s="16" t="n">
        <v>1</v>
      </c>
      <c r="M270" s="18" t="n">
        <v>72169814.97684792</v>
      </c>
      <c r="N270" s="18" t="n">
        <v>73808664.49410209</v>
      </c>
      <c r="O270" s="19" t="n">
        <v>1638849.517254174</v>
      </c>
      <c r="P270" s="20" t="n">
        <v>0.02270824052659574</v>
      </c>
      <c r="Q270" s="27">
        <f>IF(O270&gt;0,O270,"")</f>
        <v/>
      </c>
      <c r="R270" s="28">
        <f>IF(O270&gt;0,P270,"")</f>
        <v/>
      </c>
    </row>
    <row r="271">
      <c r="A271" t="inlineStr">
        <is>
          <t>050169</t>
        </is>
      </c>
      <c r="B271" t="inlineStr">
        <is>
          <t>Pih Health Hospital-Whittier</t>
        </is>
      </c>
      <c r="C271" t="inlineStr">
        <is>
          <t>California</t>
        </is>
      </c>
      <c r="D271" t="inlineStr">
        <is>
          <t>CA</t>
        </is>
      </c>
      <c r="E271" t="inlineStr">
        <is>
          <t>Pacific</t>
        </is>
      </c>
      <c r="F271" t="inlineStr">
        <is>
          <t>IPPS</t>
        </is>
      </c>
      <c r="G271" s="16" t="n">
        <v>1.4315</v>
      </c>
      <c r="H271" s="16" t="n">
        <v>1.4159</v>
      </c>
      <c r="I271" s="16" t="n">
        <v>1.8515</v>
      </c>
      <c r="J271" s="16" t="n">
        <v>1.8411</v>
      </c>
      <c r="K271" s="17" t="n">
        <v>3401</v>
      </c>
      <c r="L271" s="16" t="n">
        <v>1</v>
      </c>
      <c r="M271" s="18" t="n">
        <v>54630372.72380292</v>
      </c>
      <c r="N271" s="18" t="n">
        <v>55606024.23070445</v>
      </c>
      <c r="O271" s="19" t="n">
        <v>975651.5069015324</v>
      </c>
      <c r="P271" s="20" t="n">
        <v>0.01785914058895726</v>
      </c>
      <c r="Q271" s="27">
        <f>IF(O271&gt;0,O271,"")</f>
        <v/>
      </c>
      <c r="R271" s="28">
        <f>IF(O271&gt;0,P271,"")</f>
        <v/>
      </c>
    </row>
    <row r="272">
      <c r="A272" t="inlineStr">
        <is>
          <t>050174</t>
        </is>
      </c>
      <c r="B272" t="inlineStr">
        <is>
          <t>Providence Santa Rosa Memorial Hospital</t>
        </is>
      </c>
      <c r="C272" t="inlineStr">
        <is>
          <t>California</t>
        </is>
      </c>
      <c r="D272" t="inlineStr">
        <is>
          <t>CA</t>
        </is>
      </c>
      <c r="E272" t="inlineStr">
        <is>
          <t>Pacific</t>
        </is>
      </c>
      <c r="F272" t="inlineStr">
        <is>
          <t>Rural Referral Center (RRC)</t>
        </is>
      </c>
      <c r="G272" s="16" t="n">
        <v>1.6496</v>
      </c>
      <c r="H272" s="16" t="n">
        <v>1.5671</v>
      </c>
      <c r="I272" s="16" t="n">
        <v>2.0779</v>
      </c>
      <c r="J272" s="16" t="n">
        <v>2.0797</v>
      </c>
      <c r="K272" s="17" t="n">
        <v>4602</v>
      </c>
      <c r="L272" s="16" t="n">
        <v>1</v>
      </c>
      <c r="M272" s="18" t="n">
        <v>92256062.05135258</v>
      </c>
      <c r="N272" s="18" t="n">
        <v>91648311.46066853</v>
      </c>
      <c r="O272" s="19" t="n">
        <v>-607750.5906840414</v>
      </c>
      <c r="P272" s="20" t="n">
        <v>-0.006587649387698216</v>
      </c>
      <c r="Q272" s="27">
        <f>IF(O272&gt;0,O272,"")</f>
        <v/>
      </c>
      <c r="R272" s="28">
        <f>IF(O272&gt;0,P272,"")</f>
        <v/>
      </c>
    </row>
    <row r="273">
      <c r="A273" t="inlineStr">
        <is>
          <t>050179</t>
        </is>
      </c>
      <c r="B273" t="inlineStr">
        <is>
          <t>Emanuel Medical Center</t>
        </is>
      </c>
      <c r="C273" t="inlineStr">
        <is>
          <t>California</t>
        </is>
      </c>
      <c r="D273" t="inlineStr">
        <is>
          <t>CA</t>
        </is>
      </c>
      <c r="E273" t="inlineStr">
        <is>
          <t>Pacific</t>
        </is>
      </c>
      <c r="F273" t="inlineStr">
        <is>
          <t>IPPS</t>
        </is>
      </c>
      <c r="G273" s="16" t="n">
        <v>1.4315</v>
      </c>
      <c r="H273" s="16" t="n">
        <v>1.4159</v>
      </c>
      <c r="I273" s="16" t="n">
        <v>1.6648</v>
      </c>
      <c r="J273" s="16" t="n">
        <v>1.6598</v>
      </c>
      <c r="K273" s="17" t="n">
        <v>2120</v>
      </c>
      <c r="L273" s="16" t="n">
        <v>1</v>
      </c>
      <c r="M273" s="18" t="n">
        <v>30619757.25276662</v>
      </c>
      <c r="N273" s="18" t="n">
        <v>31248520.20497207</v>
      </c>
      <c r="O273" s="19" t="n">
        <v>628762.9522054568</v>
      </c>
      <c r="P273" s="20" t="n">
        <v>0.02053455051962065</v>
      </c>
      <c r="Q273" s="27">
        <f>IF(O273&gt;0,O273,"")</f>
        <v/>
      </c>
      <c r="R273" s="28">
        <f>IF(O273&gt;0,P273,"")</f>
        <v/>
      </c>
    </row>
    <row r="274">
      <c r="A274" t="inlineStr">
        <is>
          <t>050180</t>
        </is>
      </c>
      <c r="B274" t="inlineStr">
        <is>
          <t>John Muir Medical Center - Walnut Creek Campus</t>
        </is>
      </c>
      <c r="C274" t="inlineStr">
        <is>
          <t>California</t>
        </is>
      </c>
      <c r="D274" t="inlineStr">
        <is>
          <t>CA</t>
        </is>
      </c>
      <c r="E274" t="inlineStr">
        <is>
          <t>Pacific</t>
        </is>
      </c>
      <c r="F274" t="inlineStr">
        <is>
          <t>Rural Referral Center (RRC)</t>
        </is>
      </c>
      <c r="G274" s="16" t="n">
        <v>1.6369</v>
      </c>
      <c r="H274" s="16" t="n">
        <v>1.7343</v>
      </c>
      <c r="I274" s="16" t="n">
        <v>1.9133</v>
      </c>
      <c r="J274" s="16" t="n">
        <v>1.9118</v>
      </c>
      <c r="K274" s="17" t="n">
        <v>6905</v>
      </c>
      <c r="L274" s="16" t="n">
        <v>1</v>
      </c>
      <c r="M274" s="18" t="n">
        <v>126711204.9028853</v>
      </c>
      <c r="N274" s="18" t="n">
        <v>136561019.9945168</v>
      </c>
      <c r="O274" s="19" t="n">
        <v>9849815.091631562</v>
      </c>
      <c r="P274" s="20" t="n">
        <v>0.07773436531663251</v>
      </c>
      <c r="Q274" s="27">
        <f>IF(O274&gt;0,O274,"")</f>
        <v/>
      </c>
      <c r="R274" s="28">
        <f>IF(O274&gt;0,P274,"")</f>
        <v/>
      </c>
    </row>
    <row r="275">
      <c r="A275" t="inlineStr">
        <is>
          <t>050191</t>
        </is>
      </c>
      <c r="B275" t="inlineStr">
        <is>
          <t>St Mary Medical Center</t>
        </is>
      </c>
      <c r="C275" t="inlineStr">
        <is>
          <t>California</t>
        </is>
      </c>
      <c r="D275" t="inlineStr">
        <is>
          <t>CA</t>
        </is>
      </c>
      <c r="E275" t="inlineStr">
        <is>
          <t>Pacific</t>
        </is>
      </c>
      <c r="F275" t="inlineStr">
        <is>
          <t>IPPS</t>
        </is>
      </c>
      <c r="G275" s="16" t="n">
        <v>1.4315</v>
      </c>
      <c r="H275" s="16" t="n">
        <v>1.4159</v>
      </c>
      <c r="I275" s="16" t="n">
        <v>2.038</v>
      </c>
      <c r="J275" s="16" t="n">
        <v>2.0288</v>
      </c>
      <c r="K275" s="17" t="n">
        <v>1673</v>
      </c>
      <c r="L275" s="16" t="n">
        <v>1</v>
      </c>
      <c r="M275" s="18" t="n">
        <v>29580392.74232739</v>
      </c>
      <c r="N275" s="18" t="n">
        <v>30142065.68015714</v>
      </c>
      <c r="O275" s="19" t="n">
        <v>561672.9378297478</v>
      </c>
      <c r="P275" s="20" t="n">
        <v>0.01898801488953981</v>
      </c>
      <c r="Q275" s="27">
        <f>IF(O275&gt;0,O275,"")</f>
        <v/>
      </c>
      <c r="R275" s="28">
        <f>IF(O275&gt;0,P275,"")</f>
        <v/>
      </c>
    </row>
    <row r="276">
      <c r="A276" t="inlineStr">
        <is>
          <t>050192</t>
        </is>
      </c>
      <c r="B276" t="inlineStr">
        <is>
          <t>Adventist Health Reedley</t>
        </is>
      </c>
      <c r="C276" t="inlineStr">
        <is>
          <t>California</t>
        </is>
      </c>
      <c r="D276" t="inlineStr">
        <is>
          <t>CA</t>
        </is>
      </c>
      <c r="E276" t="inlineStr">
        <is>
          <t>Pacific</t>
        </is>
      </c>
      <c r="F276" t="inlineStr">
        <is>
          <t>IPPS</t>
        </is>
      </c>
      <c r="G276" s="16" t="n">
        <v>1.4315</v>
      </c>
      <c r="H276" s="16" t="n">
        <v>1.4159</v>
      </c>
      <c r="I276" s="16" t="n">
        <v>1.2035</v>
      </c>
      <c r="J276" s="16" t="n">
        <v>1.1869</v>
      </c>
      <c r="K276" s="17" t="n">
        <v>88</v>
      </c>
      <c r="L276" s="16" t="n">
        <v>1</v>
      </c>
      <c r="M276" s="18" t="n">
        <v>918824.5319076254</v>
      </c>
      <c r="N276" s="18" t="n">
        <v>927544.2482137993</v>
      </c>
      <c r="O276" s="19" t="n">
        <v>8719.716306173941</v>
      </c>
      <c r="P276" s="20" t="n">
        <v>0.009490077815043126</v>
      </c>
      <c r="Q276" s="27">
        <f>IF(O276&gt;0,O276,"")</f>
        <v/>
      </c>
      <c r="R276" s="28">
        <f>IF(O276&gt;0,P276,"")</f>
        <v/>
      </c>
    </row>
    <row r="277">
      <c r="A277" t="inlineStr">
        <is>
          <t>050194</t>
        </is>
      </c>
      <c r="B277" t="inlineStr">
        <is>
          <t>Watsonville Community Hospital</t>
        </is>
      </c>
      <c r="C277" t="inlineStr">
        <is>
          <t>California</t>
        </is>
      </c>
      <c r="D277" t="inlineStr">
        <is>
          <t>CA</t>
        </is>
      </c>
      <c r="E277" t="inlineStr">
        <is>
          <t>Pacific</t>
        </is>
      </c>
      <c r="F277" t="inlineStr">
        <is>
          <t>IPPS</t>
        </is>
      </c>
      <c r="G277" s="16" t="n">
        <v>1.6326</v>
      </c>
      <c r="H277" s="16" t="n">
        <v>1.645</v>
      </c>
      <c r="I277" s="16" t="n">
        <v>1.4373</v>
      </c>
      <c r="J277" s="16" t="n">
        <v>1.4232</v>
      </c>
      <c r="K277" s="17" t="n">
        <v>872</v>
      </c>
      <c r="L277" s="16" t="n">
        <v>1</v>
      </c>
      <c r="M277" s="18" t="n">
        <v>11996748.31539286</v>
      </c>
      <c r="N277" s="18" t="n">
        <v>12328510.48982367</v>
      </c>
      <c r="O277" s="19" t="n">
        <v>331762.1744308174</v>
      </c>
      <c r="P277" s="20" t="n">
        <v>0.02765434146894105</v>
      </c>
      <c r="Q277" s="27">
        <f>IF(O277&gt;0,O277,"")</f>
        <v/>
      </c>
      <c r="R277" s="28">
        <f>IF(O277&gt;0,P277,"")</f>
        <v/>
      </c>
    </row>
    <row r="278">
      <c r="A278" t="inlineStr">
        <is>
          <t>050195</t>
        </is>
      </c>
      <c r="B278" t="inlineStr">
        <is>
          <t>Washington Hospital</t>
        </is>
      </c>
      <c r="C278" t="inlineStr">
        <is>
          <t>California</t>
        </is>
      </c>
      <c r="D278" t="inlineStr">
        <is>
          <t>CA</t>
        </is>
      </c>
      <c r="E278" t="inlineStr">
        <is>
          <t>Pacific</t>
        </is>
      </c>
      <c r="F278" t="inlineStr">
        <is>
          <t>Rural Referral Center (RRC)</t>
        </is>
      </c>
      <c r="G278" s="16" t="n">
        <v>1.7197</v>
      </c>
      <c r="H278" s="16" t="n">
        <v>1.7433</v>
      </c>
      <c r="I278" s="16" t="n">
        <v>1.732</v>
      </c>
      <c r="J278" s="16" t="n">
        <v>1.7283</v>
      </c>
      <c r="K278" s="17" t="n">
        <v>4467</v>
      </c>
      <c r="L278" s="16" t="n">
        <v>1</v>
      </c>
      <c r="M278" s="18" t="n">
        <v>77059842.47796932</v>
      </c>
      <c r="N278" s="18" t="n">
        <v>80184389.8499929</v>
      </c>
      <c r="O278" s="19" t="n">
        <v>3124547.372023582</v>
      </c>
      <c r="P278" s="20" t="n">
        <v>0.04054702516316278</v>
      </c>
      <c r="Q278" s="27">
        <f>IF(O278&gt;0,O278,"")</f>
        <v/>
      </c>
      <c r="R278" s="28">
        <f>IF(O278&gt;0,P278,"")</f>
        <v/>
      </c>
    </row>
    <row r="279">
      <c r="A279" t="inlineStr">
        <is>
          <t>050197</t>
        </is>
      </c>
      <c r="B279" t="inlineStr">
        <is>
          <t>Sequoia Hospital</t>
        </is>
      </c>
      <c r="C279" t="inlineStr">
        <is>
          <t>California</t>
        </is>
      </c>
      <c r="D279" t="inlineStr">
        <is>
          <t>CA</t>
        </is>
      </c>
      <c r="E279" t="inlineStr">
        <is>
          <t>Pacific</t>
        </is>
      </c>
      <c r="F279" t="inlineStr">
        <is>
          <t>IPPS</t>
        </is>
      </c>
      <c r="G279" s="16" t="n">
        <v>1.702</v>
      </c>
      <c r="H279" s="16" t="n">
        <v>1.7629</v>
      </c>
      <c r="I279" s="16" t="n">
        <v>2.2051</v>
      </c>
      <c r="J279" s="16" t="n">
        <v>2.2293</v>
      </c>
      <c r="K279" s="17" t="n">
        <v>1586</v>
      </c>
      <c r="L279" s="16" t="n">
        <v>1</v>
      </c>
      <c r="M279" s="18" t="n">
        <v>34557510.46317033</v>
      </c>
      <c r="N279" s="18" t="n">
        <v>37040702.50556705</v>
      </c>
      <c r="O279" s="19" t="n">
        <v>2483192.042396717</v>
      </c>
      <c r="P279" s="20" t="n">
        <v>0.07185679781658978</v>
      </c>
      <c r="Q279" s="27">
        <f>IF(O279&gt;0,O279,"")</f>
        <v/>
      </c>
      <c r="R279" s="28">
        <f>IF(O279&gt;0,P279,"")</f>
        <v/>
      </c>
    </row>
    <row r="280">
      <c r="A280" t="inlineStr">
        <is>
          <t>050204</t>
        </is>
      </c>
      <c r="B280" t="inlineStr">
        <is>
          <t>Palmdale Regional Medical Center</t>
        </is>
      </c>
      <c r="C280" t="inlineStr">
        <is>
          <t>California</t>
        </is>
      </c>
      <c r="D280" t="inlineStr">
        <is>
          <t>CA</t>
        </is>
      </c>
      <c r="E280" t="inlineStr">
        <is>
          <t>Pacific</t>
        </is>
      </c>
      <c r="F280" t="inlineStr">
        <is>
          <t>IPPS</t>
        </is>
      </c>
      <c r="G280" s="16" t="n">
        <v>1.4315</v>
      </c>
      <c r="H280" s="16" t="n">
        <v>1.4159</v>
      </c>
      <c r="I280" s="16" t="n">
        <v>1.8318</v>
      </c>
      <c r="J280" s="16" t="n">
        <v>1.8227</v>
      </c>
      <c r="K280" s="17" t="n">
        <v>1979</v>
      </c>
      <c r="L280" s="16" t="n">
        <v>1</v>
      </c>
      <c r="M280" s="18" t="n">
        <v>31450507.95755051</v>
      </c>
      <c r="N280" s="18" t="n">
        <v>32033089.15426147</v>
      </c>
      <c r="O280" s="19" t="n">
        <v>582581.1967109516</v>
      </c>
      <c r="P280" s="20" t="n">
        <v>0.0185237452284483</v>
      </c>
      <c r="Q280" s="27">
        <f>IF(O280&gt;0,O280,"")</f>
        <v/>
      </c>
      <c r="R280" s="28">
        <f>IF(O280&gt;0,P280,"")</f>
        <v/>
      </c>
    </row>
    <row r="281">
      <c r="A281" t="inlineStr">
        <is>
          <t>050211</t>
        </is>
      </c>
      <c r="B281" t="inlineStr">
        <is>
          <t>Alameda Hospital</t>
        </is>
      </c>
      <c r="C281" t="inlineStr">
        <is>
          <t>California</t>
        </is>
      </c>
      <c r="D281" t="inlineStr">
        <is>
          <t>CA</t>
        </is>
      </c>
      <c r="E281" t="inlineStr">
        <is>
          <t>Pacific</t>
        </is>
      </c>
      <c r="F281" t="inlineStr">
        <is>
          <t>IPPS</t>
        </is>
      </c>
      <c r="G281" s="16" t="n">
        <v>1.6529</v>
      </c>
      <c r="H281" s="16" t="n">
        <v>1.6564</v>
      </c>
      <c r="I281" s="16" t="n">
        <v>1.5327</v>
      </c>
      <c r="J281" s="16" t="n">
        <v>1.5172</v>
      </c>
      <c r="K281" s="17" t="n">
        <v>1029</v>
      </c>
      <c r="L281" s="16" t="n">
        <v>1</v>
      </c>
      <c r="M281" s="18" t="n">
        <v>15239044.3351373</v>
      </c>
      <c r="N281" s="18" t="n">
        <v>15590940.71848604</v>
      </c>
      <c r="O281" s="19" t="n">
        <v>351896.3833487444</v>
      </c>
      <c r="P281" s="20" t="n">
        <v>0.02309176189857013</v>
      </c>
      <c r="Q281" s="27">
        <f>IF(O281&gt;0,O281,"")</f>
        <v/>
      </c>
      <c r="R281" s="28">
        <f>IF(O281&gt;0,P281,"")</f>
        <v/>
      </c>
    </row>
    <row r="282">
      <c r="A282" t="inlineStr">
        <is>
          <t>050222</t>
        </is>
      </c>
      <c r="B282" t="inlineStr">
        <is>
          <t>Sharp Chula Vista Medical Center</t>
        </is>
      </c>
      <c r="C282" t="inlineStr">
        <is>
          <t>California</t>
        </is>
      </c>
      <c r="D282" t="inlineStr">
        <is>
          <t>CA</t>
        </is>
      </c>
      <c r="E282" t="inlineStr">
        <is>
          <t>Pacific</t>
        </is>
      </c>
      <c r="F282" t="inlineStr">
        <is>
          <t>IPPS</t>
        </is>
      </c>
      <c r="G282" s="16" t="n">
        <v>1.4315</v>
      </c>
      <c r="H282" s="16" t="n">
        <v>1.4159</v>
      </c>
      <c r="I282" s="16" t="n">
        <v>1.7592</v>
      </c>
      <c r="J282" s="16" t="n">
        <v>1.755</v>
      </c>
      <c r="K282" s="17" t="n">
        <v>4060</v>
      </c>
      <c r="L282" s="16" t="n">
        <v>1</v>
      </c>
      <c r="M282" s="18" t="n">
        <v>61964801.83857208</v>
      </c>
      <c r="N282" s="18" t="n">
        <v>63276287.27048482</v>
      </c>
      <c r="O282" s="19" t="n">
        <v>1311485.431912743</v>
      </c>
      <c r="P282" s="20" t="n">
        <v>0.02116500647140558</v>
      </c>
      <c r="Q282" s="27">
        <f>IF(O282&gt;0,O282,"")</f>
        <v/>
      </c>
      <c r="R282" s="28">
        <f>IF(O282&gt;0,P282,"")</f>
        <v/>
      </c>
    </row>
    <row r="283">
      <c r="A283" t="inlineStr">
        <is>
          <t>050224</t>
        </is>
      </c>
      <c r="B283" t="inlineStr">
        <is>
          <t>Hoag Memorial Hospital Presbyterian</t>
        </is>
      </c>
      <c r="C283" t="inlineStr">
        <is>
          <t>California</t>
        </is>
      </c>
      <c r="D283" t="inlineStr">
        <is>
          <t>CA</t>
        </is>
      </c>
      <c r="E283" t="inlineStr">
        <is>
          <t>Pacific</t>
        </is>
      </c>
      <c r="F283" t="inlineStr">
        <is>
          <t>IPPS</t>
        </is>
      </c>
      <c r="G283" s="16" t="n">
        <v>1.4315</v>
      </c>
      <c r="H283" s="16" t="n">
        <v>1.4159</v>
      </c>
      <c r="I283" s="16" t="n">
        <v>1.8485</v>
      </c>
      <c r="J283" s="16" t="n">
        <v>1.8477</v>
      </c>
      <c r="K283" s="17" t="n">
        <v>9778</v>
      </c>
      <c r="L283" s="16" t="n">
        <v>1</v>
      </c>
      <c r="M283" s="18" t="n">
        <v>156809836.8926532</v>
      </c>
      <c r="N283" s="18" t="n">
        <v>160442465.2417499</v>
      </c>
      <c r="O283" s="19" t="n">
        <v>3632628.349096626</v>
      </c>
      <c r="P283" s="20" t="n">
        <v>0.02316581932027263</v>
      </c>
      <c r="Q283" s="27">
        <f>IF(O283&gt;0,O283,"")</f>
        <v/>
      </c>
      <c r="R283" s="28">
        <f>IF(O283&gt;0,P283,"")</f>
        <v/>
      </c>
    </row>
    <row r="284">
      <c r="A284" t="inlineStr">
        <is>
          <t>050226</t>
        </is>
      </c>
      <c r="B284" t="inlineStr">
        <is>
          <t>Ahmc Anaheim Regional Medical Center</t>
        </is>
      </c>
      <c r="C284" t="inlineStr">
        <is>
          <t>California</t>
        </is>
      </c>
      <c r="D284" t="inlineStr">
        <is>
          <t>CA</t>
        </is>
      </c>
      <c r="E284" t="inlineStr">
        <is>
          <t>Pacific</t>
        </is>
      </c>
      <c r="F284" t="inlineStr">
        <is>
          <t>IPPS</t>
        </is>
      </c>
      <c r="G284" s="16" t="n">
        <v>1.4315</v>
      </c>
      <c r="H284" s="16" t="n">
        <v>1.4159</v>
      </c>
      <c r="I284" s="16" t="n">
        <v>1.7715</v>
      </c>
      <c r="J284" s="16" t="n">
        <v>1.7613</v>
      </c>
      <c r="K284" s="17" t="n">
        <v>981</v>
      </c>
      <c r="L284" s="16" t="n">
        <v>1</v>
      </c>
      <c r="M284" s="18" t="n">
        <v>15076966.8275026</v>
      </c>
      <c r="N284" s="18" t="n">
        <v>15344056.08169261</v>
      </c>
      <c r="O284" s="19" t="n">
        <v>267089.2541900072</v>
      </c>
      <c r="P284" s="20" t="n">
        <v>0.01771505218826888</v>
      </c>
      <c r="Q284" s="27">
        <f>IF(O284&gt;0,O284,"")</f>
        <v/>
      </c>
      <c r="R284" s="28">
        <f>IF(O284&gt;0,P284,"")</f>
        <v/>
      </c>
    </row>
    <row r="285">
      <c r="A285" t="inlineStr">
        <is>
          <t>050228</t>
        </is>
      </c>
      <c r="B285" t="inlineStr">
        <is>
          <t>Zuckerberg San Francisco General Hosp &amp; Trauma Ctr</t>
        </is>
      </c>
      <c r="C285" t="inlineStr">
        <is>
          <t>California</t>
        </is>
      </c>
      <c r="D285" t="inlineStr">
        <is>
          <t>CA</t>
        </is>
      </c>
      <c r="E285" t="inlineStr">
        <is>
          <t>Pacific</t>
        </is>
      </c>
      <c r="F285" t="inlineStr">
        <is>
          <t>IPPS</t>
        </is>
      </c>
      <c r="G285" s="16" t="n">
        <v>1.6917</v>
      </c>
      <c r="H285" s="16" t="n">
        <v>1.7523</v>
      </c>
      <c r="I285" s="16" t="n">
        <v>1.8517</v>
      </c>
      <c r="J285" s="16" t="n">
        <v>1.8421</v>
      </c>
      <c r="K285" s="17" t="n">
        <v>2803</v>
      </c>
      <c r="L285" s="16" t="n">
        <v>1</v>
      </c>
      <c r="M285" s="18" t="n">
        <v>51048435.97727436</v>
      </c>
      <c r="N285" s="18" t="n">
        <v>53841640.58286636</v>
      </c>
      <c r="O285" s="19" t="n">
        <v>2793204.605592005</v>
      </c>
      <c r="P285" s="20" t="n">
        <v>0.05471675188707992</v>
      </c>
      <c r="Q285" s="27">
        <f>IF(O285&gt;0,O285,"")</f>
        <v/>
      </c>
      <c r="R285" s="28">
        <f>IF(O285&gt;0,P285,"")</f>
        <v/>
      </c>
    </row>
    <row r="286">
      <c r="A286" t="inlineStr">
        <is>
          <t>050230</t>
        </is>
      </c>
      <c r="B286" t="inlineStr">
        <is>
          <t>Garden Grove Hospital &amp; Medical Center</t>
        </is>
      </c>
      <c r="C286" t="inlineStr">
        <is>
          <t>California</t>
        </is>
      </c>
      <c r="D286" t="inlineStr">
        <is>
          <t>CA</t>
        </is>
      </c>
      <c r="E286" t="inlineStr">
        <is>
          <t>Pacific</t>
        </is>
      </c>
      <c r="F286" t="inlineStr">
        <is>
          <t>IPPS</t>
        </is>
      </c>
      <c r="G286" s="16" t="n">
        <v>1.4315</v>
      </c>
      <c r="H286" s="16" t="n">
        <v>1.4159</v>
      </c>
      <c r="I286" s="16" t="n">
        <v>1.6417</v>
      </c>
      <c r="J286" s="16" t="n">
        <v>1.6315</v>
      </c>
      <c r="K286" s="17" t="n">
        <v>1186</v>
      </c>
      <c r="L286" s="16" t="n">
        <v>1</v>
      </c>
      <c r="M286" s="18" t="n">
        <v>16892047.82984137</v>
      </c>
      <c r="N286" s="18" t="n">
        <v>17183419.86170548</v>
      </c>
      <c r="O286" s="19" t="n">
        <v>291372.0318641104</v>
      </c>
      <c r="P286" s="20" t="n">
        <v>0.01724906505115233</v>
      </c>
      <c r="Q286" s="27">
        <f>IF(O286&gt;0,O286,"")</f>
        <v/>
      </c>
      <c r="R286" s="28">
        <f>IF(O286&gt;0,P286,"")</f>
        <v/>
      </c>
    </row>
    <row r="287">
      <c r="A287" t="inlineStr">
        <is>
          <t>050231</t>
        </is>
      </c>
      <c r="B287" t="inlineStr">
        <is>
          <t>Pomona Valley Hospital Medical Center</t>
        </is>
      </c>
      <c r="C287" t="inlineStr">
        <is>
          <t>California</t>
        </is>
      </c>
      <c r="D287" t="inlineStr">
        <is>
          <t>CA</t>
        </is>
      </c>
      <c r="E287" t="inlineStr">
        <is>
          <t>Pacific</t>
        </is>
      </c>
      <c r="F287" t="inlineStr">
        <is>
          <t>IPPS</t>
        </is>
      </c>
      <c r="G287" s="16" t="n">
        <v>1.4315</v>
      </c>
      <c r="H287" s="16" t="n">
        <v>1.4159</v>
      </c>
      <c r="I287" s="16" t="n">
        <v>2.0756</v>
      </c>
      <c r="J287" s="16" t="n">
        <v>2.0679</v>
      </c>
      <c r="K287" s="17" t="n">
        <v>3709</v>
      </c>
      <c r="L287" s="16" t="n">
        <v>1</v>
      </c>
      <c r="M287" s="18" t="n">
        <v>66788903.04762129</v>
      </c>
      <c r="N287" s="18" t="n">
        <v>68112089.14187071</v>
      </c>
      <c r="O287" s="19" t="n">
        <v>1323186.09424942</v>
      </c>
      <c r="P287" s="20" t="n">
        <v>0.01981146618482373</v>
      </c>
      <c r="Q287" s="27">
        <f>IF(O287&gt;0,O287,"")</f>
        <v/>
      </c>
      <c r="R287" s="28">
        <f>IF(O287&gt;0,P287,"")</f>
        <v/>
      </c>
    </row>
    <row r="288">
      <c r="A288" t="inlineStr">
        <is>
          <t>050232</t>
        </is>
      </c>
      <c r="B288" t="inlineStr">
        <is>
          <t>French Hospital Medical Center</t>
        </is>
      </c>
      <c r="C288" t="inlineStr">
        <is>
          <t>California</t>
        </is>
      </c>
      <c r="D288" t="inlineStr">
        <is>
          <t>CA</t>
        </is>
      </c>
      <c r="E288" t="inlineStr">
        <is>
          <t>Pacific</t>
        </is>
      </c>
      <c r="F288" t="inlineStr">
        <is>
          <t>IPPS</t>
        </is>
      </c>
      <c r="G288" s="16" t="n">
        <v>1.4315</v>
      </c>
      <c r="H288" s="16" t="n">
        <v>1.4159</v>
      </c>
      <c r="I288" s="16" t="n">
        <v>2.1582</v>
      </c>
      <c r="J288" s="16" t="n">
        <v>2.1614</v>
      </c>
      <c r="K288" s="17" t="n">
        <v>2199</v>
      </c>
      <c r="L288" s="16" t="n">
        <v>1</v>
      </c>
      <c r="M288" s="18" t="n">
        <v>41173779.34975562</v>
      </c>
      <c r="N288" s="18" t="n">
        <v>42208334.0640858</v>
      </c>
      <c r="O288" s="19" t="n">
        <v>1034554.714330181</v>
      </c>
      <c r="P288" s="20" t="n">
        <v>0.02512654244202438</v>
      </c>
      <c r="Q288" s="27">
        <f>IF(O288&gt;0,O288,"")</f>
        <v/>
      </c>
      <c r="R288" s="28">
        <f>IF(O288&gt;0,P288,"")</f>
        <v/>
      </c>
    </row>
    <row r="289">
      <c r="A289" t="inlineStr">
        <is>
          <t>050234</t>
        </is>
      </c>
      <c r="B289" t="inlineStr">
        <is>
          <t>Sharp Coronado Hospital And Hlthcr Ctr</t>
        </is>
      </c>
      <c r="C289" t="inlineStr">
        <is>
          <t>California</t>
        </is>
      </c>
      <c r="D289" t="inlineStr">
        <is>
          <t>CA</t>
        </is>
      </c>
      <c r="E289" t="inlineStr">
        <is>
          <t>Pacific</t>
        </is>
      </c>
      <c r="F289" t="inlineStr">
        <is>
          <t>IPPS</t>
        </is>
      </c>
      <c r="G289" s="16" t="n">
        <v>1.4315</v>
      </c>
      <c r="H289" s="16" t="n">
        <v>1.4159</v>
      </c>
      <c r="I289" s="16" t="n">
        <v>1.3872</v>
      </c>
      <c r="J289" s="16" t="n">
        <v>1.3725</v>
      </c>
      <c r="K289" s="17" t="n">
        <v>765</v>
      </c>
      <c r="L289" s="16" t="n">
        <v>1</v>
      </c>
      <c r="M289" s="18" t="n">
        <v>9206707.178462695</v>
      </c>
      <c r="N289" s="18" t="n">
        <v>9324200.914099958</v>
      </c>
      <c r="O289" s="19" t="n">
        <v>117493.7356372625</v>
      </c>
      <c r="P289" s="20" t="n">
        <v>0.01276175437751689</v>
      </c>
      <c r="Q289" s="27">
        <f>IF(O289&gt;0,O289,"")</f>
        <v/>
      </c>
      <c r="R289" s="28">
        <f>IF(O289&gt;0,P289,"")</f>
        <v/>
      </c>
    </row>
    <row r="290">
      <c r="A290" t="inlineStr">
        <is>
          <t>050235</t>
        </is>
      </c>
      <c r="B290" t="inlineStr">
        <is>
          <t>Providence Saint Joseph Medical Ctr</t>
        </is>
      </c>
      <c r="C290" t="inlineStr">
        <is>
          <t>California</t>
        </is>
      </c>
      <c r="D290" t="inlineStr">
        <is>
          <t>CA</t>
        </is>
      </c>
      <c r="E290" t="inlineStr">
        <is>
          <t>Pacific</t>
        </is>
      </c>
      <c r="F290" t="inlineStr">
        <is>
          <t>IPPS</t>
        </is>
      </c>
      <c r="G290" s="16" t="n">
        <v>1.4315</v>
      </c>
      <c r="H290" s="16" t="n">
        <v>1.4159</v>
      </c>
      <c r="I290" s="16" t="n">
        <v>1.9207</v>
      </c>
      <c r="J290" s="16" t="n">
        <v>1.9132</v>
      </c>
      <c r="K290" s="17" t="n">
        <v>5455</v>
      </c>
      <c r="L290" s="16" t="n">
        <v>1</v>
      </c>
      <c r="M290" s="18" t="n">
        <v>90898790.92101441</v>
      </c>
      <c r="N290" s="18" t="n">
        <v>92681480.32449701</v>
      </c>
      <c r="O290" s="19" t="n">
        <v>1782689.403482601</v>
      </c>
      <c r="P290" s="20" t="n">
        <v>0.01961180545329421</v>
      </c>
      <c r="Q290" s="27">
        <f>IF(O290&gt;0,O290,"")</f>
        <v/>
      </c>
      <c r="R290" s="28">
        <f>IF(O290&gt;0,P290,"")</f>
        <v/>
      </c>
    </row>
    <row r="291">
      <c r="A291" t="inlineStr">
        <is>
          <t>050236</t>
        </is>
      </c>
      <c r="B291" t="inlineStr">
        <is>
          <t>Adventist Health Simi Valley</t>
        </is>
      </c>
      <c r="C291" t="inlineStr">
        <is>
          <t>California</t>
        </is>
      </c>
      <c r="D291" t="inlineStr">
        <is>
          <t>CA</t>
        </is>
      </c>
      <c r="E291" t="inlineStr">
        <is>
          <t>Pacific</t>
        </is>
      </c>
      <c r="F291" t="inlineStr">
        <is>
          <t>IPPS</t>
        </is>
      </c>
      <c r="G291" s="16" t="n">
        <v>1.4315</v>
      </c>
      <c r="H291" s="16" t="n">
        <v>1.4159</v>
      </c>
      <c r="I291" s="16" t="n">
        <v>1.5651</v>
      </c>
      <c r="J291" s="16" t="n">
        <v>1.5566</v>
      </c>
      <c r="K291" s="17" t="n">
        <v>2378</v>
      </c>
      <c r="L291" s="16" t="n">
        <v>1</v>
      </c>
      <c r="M291" s="18" t="n">
        <v>32289235.08786068</v>
      </c>
      <c r="N291" s="18" t="n">
        <v>32872044.11375421</v>
      </c>
      <c r="O291" s="19" t="n">
        <v>582809.025893528</v>
      </c>
      <c r="P291" s="20" t="n">
        <v>0.01804963865844683</v>
      </c>
      <c r="Q291" s="27">
        <f>IF(O291&gt;0,O291,"")</f>
        <v/>
      </c>
      <c r="R291" s="28">
        <f>IF(O291&gt;0,P291,"")</f>
        <v/>
      </c>
    </row>
    <row r="292">
      <c r="A292" t="inlineStr">
        <is>
          <t>050238</t>
        </is>
      </c>
      <c r="B292" t="inlineStr">
        <is>
          <t>Usc Arcadia Hospital</t>
        </is>
      </c>
      <c r="C292" t="inlineStr">
        <is>
          <t>California</t>
        </is>
      </c>
      <c r="D292" t="inlineStr">
        <is>
          <t>CA</t>
        </is>
      </c>
      <c r="E292" t="inlineStr">
        <is>
          <t>Pacific</t>
        </is>
      </c>
      <c r="F292" t="inlineStr">
        <is>
          <t>IPPS</t>
        </is>
      </c>
      <c r="G292" s="16" t="n">
        <v>1.4315</v>
      </c>
      <c r="H292" s="16" t="n">
        <v>1.4159</v>
      </c>
      <c r="I292" s="16" t="n">
        <v>1.9201</v>
      </c>
      <c r="J292" s="16" t="n">
        <v>1.914</v>
      </c>
      <c r="K292" s="17" t="n">
        <v>4600</v>
      </c>
      <c r="L292" s="16" t="n">
        <v>1</v>
      </c>
      <c r="M292" s="18" t="n">
        <v>76627647.81784968</v>
      </c>
      <c r="N292" s="18" t="n">
        <v>78187549.10589823</v>
      </c>
      <c r="O292" s="19" t="n">
        <v>1559901.28804855</v>
      </c>
      <c r="P292" s="20" t="n">
        <v>0.02035689901060993</v>
      </c>
      <c r="Q292" s="27">
        <f>IF(O292&gt;0,O292,"")</f>
        <v/>
      </c>
      <c r="R292" s="28">
        <f>IF(O292&gt;0,P292,"")</f>
        <v/>
      </c>
    </row>
    <row r="293">
      <c r="A293" t="inlineStr">
        <is>
          <t>050239</t>
        </is>
      </c>
      <c r="B293" t="inlineStr">
        <is>
          <t>Glendale Adventist Medical Center</t>
        </is>
      </c>
      <c r="C293" t="inlineStr">
        <is>
          <t>California</t>
        </is>
      </c>
      <c r="D293" t="inlineStr">
        <is>
          <t>CA</t>
        </is>
      </c>
      <c r="E293" t="inlineStr">
        <is>
          <t>Pacific</t>
        </is>
      </c>
      <c r="F293" t="inlineStr">
        <is>
          <t>Rural Referral Center (RRC)</t>
        </is>
      </c>
      <c r="G293" s="16" t="n">
        <v>1.4315</v>
      </c>
      <c r="H293" s="16" t="n">
        <v>1.4159</v>
      </c>
      <c r="I293" s="16" t="n">
        <v>1.9389</v>
      </c>
      <c r="J293" s="16" t="n">
        <v>1.9337</v>
      </c>
      <c r="K293" s="17" t="n">
        <v>6451</v>
      </c>
      <c r="L293" s="16" t="n">
        <v>1</v>
      </c>
      <c r="M293" s="18" t="n">
        <v>108514123.7356115</v>
      </c>
      <c r="N293" s="18" t="n">
        <v>110778115.733939</v>
      </c>
      <c r="O293" s="19" t="n">
        <v>2263991.998327434</v>
      </c>
      <c r="P293" s="20" t="n">
        <v>0.02086356983210334</v>
      </c>
      <c r="Q293" s="27">
        <f>IF(O293&gt;0,O293,"")</f>
        <v/>
      </c>
      <c r="R293" s="28">
        <f>IF(O293&gt;0,P293,"")</f>
        <v/>
      </c>
    </row>
    <row r="294">
      <c r="A294" t="inlineStr">
        <is>
          <t>050242</t>
        </is>
      </c>
      <c r="B294" t="inlineStr">
        <is>
          <t>Dominican Hospital</t>
        </is>
      </c>
      <c r="C294" t="inlineStr">
        <is>
          <t>California</t>
        </is>
      </c>
      <c r="D294" t="inlineStr">
        <is>
          <t>CA</t>
        </is>
      </c>
      <c r="E294" t="inlineStr">
        <is>
          <t>Pacific</t>
        </is>
      </c>
      <c r="F294" t="inlineStr">
        <is>
          <t>IPPS</t>
        </is>
      </c>
      <c r="G294" s="16" t="n">
        <v>1.7197</v>
      </c>
      <c r="H294" s="16" t="n">
        <v>1.7433</v>
      </c>
      <c r="I294" s="16" t="n">
        <v>1.9023</v>
      </c>
      <c r="J294" s="16" t="n">
        <v>1.8943</v>
      </c>
      <c r="K294" s="17" t="n">
        <v>4518</v>
      </c>
      <c r="L294" s="16" t="n">
        <v>1</v>
      </c>
      <c r="M294" s="18" t="n">
        <v>85603103.72633982</v>
      </c>
      <c r="N294" s="18" t="n">
        <v>88889350.3767622</v>
      </c>
      <c r="O294" s="19" t="n">
        <v>3286246.650422379</v>
      </c>
      <c r="P294" s="20" t="n">
        <v>0.03838933995813999</v>
      </c>
      <c r="Q294" s="27">
        <f>IF(O294&gt;0,O294,"")</f>
        <v/>
      </c>
      <c r="R294" s="28">
        <f>IF(O294&gt;0,P294,"")</f>
        <v/>
      </c>
    </row>
    <row r="295">
      <c r="A295" t="inlineStr">
        <is>
          <t>050243</t>
        </is>
      </c>
      <c r="B295" t="inlineStr">
        <is>
          <t>Desert Regional Medical Center</t>
        </is>
      </c>
      <c r="C295" t="inlineStr">
        <is>
          <t>California</t>
        </is>
      </c>
      <c r="D295" t="inlineStr">
        <is>
          <t>CA</t>
        </is>
      </c>
      <c r="E295" t="inlineStr">
        <is>
          <t>Pacific</t>
        </is>
      </c>
      <c r="F295" t="inlineStr">
        <is>
          <t>IPPS</t>
        </is>
      </c>
      <c r="G295" s="16" t="n">
        <v>1.4315</v>
      </c>
      <c r="H295" s="16" t="n">
        <v>1.4159</v>
      </c>
      <c r="I295" s="16" t="n">
        <v>1.9227</v>
      </c>
      <c r="J295" s="16" t="n">
        <v>1.9172</v>
      </c>
      <c r="K295" s="17" t="n">
        <v>3293</v>
      </c>
      <c r="L295" s="16" t="n">
        <v>1</v>
      </c>
      <c r="M295" s="18" t="n">
        <v>54929680.41369414</v>
      </c>
      <c r="N295" s="18" t="n">
        <v>56065666.03030437</v>
      </c>
      <c r="O295" s="19" t="n">
        <v>1135985.616610229</v>
      </c>
      <c r="P295" s="20" t="n">
        <v>0.0206807250297969</v>
      </c>
      <c r="Q295" s="27">
        <f>IF(O295&gt;0,O295,"")</f>
        <v/>
      </c>
      <c r="R295" s="28">
        <f>IF(O295&gt;0,P295,"")</f>
        <v/>
      </c>
    </row>
    <row r="296">
      <c r="A296" t="inlineStr">
        <is>
          <t>050245</t>
        </is>
      </c>
      <c r="B296" t="inlineStr">
        <is>
          <t>Arrowhead Regional Medical Center</t>
        </is>
      </c>
      <c r="C296" t="inlineStr">
        <is>
          <t>California</t>
        </is>
      </c>
      <c r="D296" t="inlineStr">
        <is>
          <t>CA</t>
        </is>
      </c>
      <c r="E296" t="inlineStr">
        <is>
          <t>Pacific</t>
        </is>
      </c>
      <c r="F296" t="inlineStr">
        <is>
          <t>Rural Referral Center (RRC)</t>
        </is>
      </c>
      <c r="G296" s="16" t="n">
        <v>1.4315</v>
      </c>
      <c r="H296" s="16" t="n">
        <v>1.4159</v>
      </c>
      <c r="I296" s="16" t="n">
        <v>1.8186</v>
      </c>
      <c r="J296" s="16" t="n">
        <v>1.8075</v>
      </c>
      <c r="K296" s="17" t="n">
        <v>1830</v>
      </c>
      <c r="L296" s="16" t="n">
        <v>1</v>
      </c>
      <c r="M296" s="18" t="n">
        <v>28873012.02478368</v>
      </c>
      <c r="N296" s="18" t="n">
        <v>29374280.0038966</v>
      </c>
      <c r="O296" s="19" t="n">
        <v>501267.9791129194</v>
      </c>
      <c r="P296" s="20" t="n">
        <v>0.01736112528483855</v>
      </c>
      <c r="Q296" s="27">
        <f>IF(O296&gt;0,O296,"")</f>
        <v/>
      </c>
      <c r="R296" s="28">
        <f>IF(O296&gt;0,P296,"")</f>
        <v/>
      </c>
    </row>
    <row r="297">
      <c r="A297" t="inlineStr">
        <is>
          <t>050248</t>
        </is>
      </c>
      <c r="B297" t="inlineStr">
        <is>
          <t>Natividad Medical Center</t>
        </is>
      </c>
      <c r="C297" t="inlineStr">
        <is>
          <t>California</t>
        </is>
      </c>
      <c r="D297" t="inlineStr">
        <is>
          <t>CA</t>
        </is>
      </c>
      <c r="E297" t="inlineStr">
        <is>
          <t>Pacific</t>
        </is>
      </c>
      <c r="F297" t="inlineStr">
        <is>
          <t>IPPS</t>
        </is>
      </c>
      <c r="G297" s="16" t="n">
        <v>1.653</v>
      </c>
      <c r="H297" s="16" t="n">
        <v>1.6848</v>
      </c>
      <c r="I297" s="16" t="n">
        <v>1.6435</v>
      </c>
      <c r="J297" s="16" t="n">
        <v>1.6357</v>
      </c>
      <c r="K297" s="17" t="n">
        <v>1400</v>
      </c>
      <c r="L297" s="16" t="n">
        <v>1</v>
      </c>
      <c r="M297" s="18" t="n">
        <v>22233251.23781202</v>
      </c>
      <c r="N297" s="18" t="n">
        <v>23168012.23160104</v>
      </c>
      <c r="O297" s="19" t="n">
        <v>934760.9937890209</v>
      </c>
      <c r="P297" s="20" t="n">
        <v>0.04204337835211774</v>
      </c>
      <c r="Q297" s="27">
        <f>IF(O297&gt;0,O297,"")</f>
        <v/>
      </c>
      <c r="R297" s="28">
        <f>IF(O297&gt;0,P297,"")</f>
        <v/>
      </c>
    </row>
    <row r="298">
      <c r="A298" t="inlineStr">
        <is>
          <t>050254</t>
        </is>
      </c>
      <c r="B298" t="inlineStr">
        <is>
          <t>Marshall Medical Center</t>
        </is>
      </c>
      <c r="C298" t="inlineStr">
        <is>
          <t>California</t>
        </is>
      </c>
      <c r="D298" t="inlineStr">
        <is>
          <t>CA</t>
        </is>
      </c>
      <c r="E298" t="inlineStr">
        <is>
          <t>Pacific</t>
        </is>
      </c>
      <c r="F298" t="inlineStr">
        <is>
          <t>IPPS</t>
        </is>
      </c>
      <c r="G298" s="16" t="n">
        <v>1.4505</v>
      </c>
      <c r="H298" s="16" t="n">
        <v>1.4797</v>
      </c>
      <c r="I298" s="16" t="n">
        <v>1.5489</v>
      </c>
      <c r="J298" s="16" t="n">
        <v>1.5396</v>
      </c>
      <c r="K298" s="17" t="n">
        <v>1842</v>
      </c>
      <c r="L298" s="16" t="n">
        <v>1</v>
      </c>
      <c r="M298" s="18" t="n">
        <v>24993963.66962751</v>
      </c>
      <c r="N298" s="18" t="n">
        <v>26016692.15629303</v>
      </c>
      <c r="O298" s="19" t="n">
        <v>1022728.486665521</v>
      </c>
      <c r="P298" s="20" t="n">
        <v>0.04091901949542855</v>
      </c>
      <c r="Q298" s="27">
        <f>IF(O298&gt;0,O298,"")</f>
        <v/>
      </c>
      <c r="R298" s="28">
        <f>IF(O298&gt;0,P298,"")</f>
        <v/>
      </c>
    </row>
    <row r="299">
      <c r="A299" t="inlineStr">
        <is>
          <t>050257</t>
        </is>
      </c>
      <c r="B299" t="inlineStr">
        <is>
          <t>Good Samaritan Hospital, Lp</t>
        </is>
      </c>
      <c r="C299" t="inlineStr">
        <is>
          <t>California</t>
        </is>
      </c>
      <c r="D299" t="inlineStr">
        <is>
          <t>CA</t>
        </is>
      </c>
      <c r="E299" t="inlineStr">
        <is>
          <t>Pacific</t>
        </is>
      </c>
      <c r="F299" t="inlineStr">
        <is>
          <t>IPPS</t>
        </is>
      </c>
      <c r="G299" s="16" t="n">
        <v>1.4315</v>
      </c>
      <c r="H299" s="16" t="n">
        <v>1.4159</v>
      </c>
      <c r="I299" s="16" t="n">
        <v>1.3895</v>
      </c>
      <c r="J299" s="16" t="n">
        <v>1.3737</v>
      </c>
      <c r="K299" s="17" t="n">
        <v>385</v>
      </c>
      <c r="L299" s="16" t="n">
        <v>1</v>
      </c>
      <c r="M299" s="18" t="n">
        <v>4641123.187369919</v>
      </c>
      <c r="N299" s="18" t="n">
        <v>4696674.496797893</v>
      </c>
      <c r="O299" s="19" t="n">
        <v>55551.30942797381</v>
      </c>
      <c r="P299" s="20" t="n">
        <v>0.01196936758307728</v>
      </c>
      <c r="Q299" s="27">
        <f>IF(O299&gt;0,O299,"")</f>
        <v/>
      </c>
      <c r="R299" s="28">
        <f>IF(O299&gt;0,P299,"")</f>
        <v/>
      </c>
    </row>
    <row r="300">
      <c r="A300" t="inlineStr">
        <is>
          <t>050261</t>
        </is>
      </c>
      <c r="B300" t="inlineStr">
        <is>
          <t>Sierra View Medical Center</t>
        </is>
      </c>
      <c r="C300" t="inlineStr">
        <is>
          <t>California</t>
        </is>
      </c>
      <c r="D300" t="inlineStr">
        <is>
          <t>CA</t>
        </is>
      </c>
      <c r="E300" t="inlineStr">
        <is>
          <t>Pacific</t>
        </is>
      </c>
      <c r="F300" t="inlineStr">
        <is>
          <t>IPPS</t>
        </is>
      </c>
      <c r="G300" s="16" t="n">
        <v>1.4315</v>
      </c>
      <c r="H300" s="16" t="n">
        <v>1.4159</v>
      </c>
      <c r="I300" s="16" t="n">
        <v>1.5644</v>
      </c>
      <c r="J300" s="16" t="n">
        <v>1.5524</v>
      </c>
      <c r="K300" s="17" t="n">
        <v>1365</v>
      </c>
      <c r="L300" s="16" t="n">
        <v>1</v>
      </c>
      <c r="M300" s="18" t="n">
        <v>18526111.51549207</v>
      </c>
      <c r="N300" s="18" t="n">
        <v>18818028.42120702</v>
      </c>
      <c r="O300" s="19" t="n">
        <v>291916.905714944</v>
      </c>
      <c r="P300" s="20" t="n">
        <v>0.01575705217313599</v>
      </c>
      <c r="Q300" s="27">
        <f>IF(O300&gt;0,O300,"")</f>
        <v/>
      </c>
      <c r="R300" s="28">
        <f>IF(O300&gt;0,P300,"")</f>
        <v/>
      </c>
    </row>
    <row r="301">
      <c r="A301" t="inlineStr">
        <is>
          <t>050262</t>
        </is>
      </c>
      <c r="B301" t="inlineStr">
        <is>
          <t>Ronald Reagan Ucla Medical Center</t>
        </is>
      </c>
      <c r="C301" t="inlineStr">
        <is>
          <t>California</t>
        </is>
      </c>
      <c r="D301" t="inlineStr">
        <is>
          <t>CA</t>
        </is>
      </c>
      <c r="E301" t="inlineStr">
        <is>
          <t>Pacific</t>
        </is>
      </c>
      <c r="F301" t="inlineStr">
        <is>
          <t>Rural Referral Center (RRC)</t>
        </is>
      </c>
      <c r="G301" s="16" t="n">
        <v>1.4315</v>
      </c>
      <c r="H301" s="16" t="n">
        <v>1.4159</v>
      </c>
      <c r="I301" s="16" t="n">
        <v>2.9044</v>
      </c>
      <c r="J301" s="16" t="n">
        <v>2.9135</v>
      </c>
      <c r="K301" s="17" t="n">
        <v>5540</v>
      </c>
      <c r="L301" s="16" t="n">
        <v>1</v>
      </c>
      <c r="M301" s="18" t="n">
        <v>139595046.6104325</v>
      </c>
      <c r="N301" s="18" t="n">
        <v>143338422.9172903</v>
      </c>
      <c r="O301" s="19" t="n">
        <v>3743376.306857824</v>
      </c>
      <c r="P301" s="20" t="n">
        <v>0.02681596802861103</v>
      </c>
      <c r="Q301" s="27">
        <f>IF(O301&gt;0,O301,"")</f>
        <v/>
      </c>
      <c r="R301" s="28">
        <f>IF(O301&gt;0,P301,"")</f>
        <v/>
      </c>
    </row>
    <row r="302">
      <c r="A302" t="inlineStr">
        <is>
          <t>050272</t>
        </is>
      </c>
      <c r="B302" t="inlineStr">
        <is>
          <t>Redlands Community Hospital</t>
        </is>
      </c>
      <c r="C302" t="inlineStr">
        <is>
          <t>California</t>
        </is>
      </c>
      <c r="D302" t="inlineStr">
        <is>
          <t>CA</t>
        </is>
      </c>
      <c r="E302" t="inlineStr">
        <is>
          <t>Pacific</t>
        </is>
      </c>
      <c r="F302" t="inlineStr">
        <is>
          <t>IPPS</t>
        </is>
      </c>
      <c r="G302" s="16" t="n">
        <v>1.4315</v>
      </c>
      <c r="H302" s="16" t="n">
        <v>1.4159</v>
      </c>
      <c r="I302" s="16" t="n">
        <v>1.9065</v>
      </c>
      <c r="J302" s="16" t="n">
        <v>1.9008</v>
      </c>
      <c r="K302" s="17" t="n">
        <v>1498</v>
      </c>
      <c r="L302" s="16" t="n">
        <v>1</v>
      </c>
      <c r="M302" s="18" t="n">
        <v>24777212.08202088</v>
      </c>
      <c r="N302" s="18" t="n">
        <v>25286345.71623916</v>
      </c>
      <c r="O302" s="19" t="n">
        <v>509133.6342182793</v>
      </c>
      <c r="P302" s="20" t="n">
        <v>0.02054846334336875</v>
      </c>
      <c r="Q302" s="27">
        <f>IF(O302&gt;0,O302,"")</f>
        <v/>
      </c>
      <c r="R302" s="28">
        <f>IF(O302&gt;0,P302,"")</f>
        <v/>
      </c>
    </row>
    <row r="303">
      <c r="A303" t="inlineStr">
        <is>
          <t>050276</t>
        </is>
      </c>
      <c r="B303" t="inlineStr">
        <is>
          <t>Contra Costa Regional Medical Center</t>
        </is>
      </c>
      <c r="C303" t="inlineStr">
        <is>
          <t>California</t>
        </is>
      </c>
      <c r="D303" t="inlineStr">
        <is>
          <t>CA</t>
        </is>
      </c>
      <c r="E303" t="inlineStr">
        <is>
          <t>Pacific</t>
        </is>
      </c>
      <c r="F303" t="inlineStr">
        <is>
          <t>IPPS</t>
        </is>
      </c>
      <c r="G303" s="16" t="n">
        <v>1.6369</v>
      </c>
      <c r="H303" s="16" t="n">
        <v>1.6404</v>
      </c>
      <c r="I303" s="16" t="n">
        <v>1.3406</v>
      </c>
      <c r="J303" s="16" t="n">
        <v>1.3273</v>
      </c>
      <c r="K303" s="17" t="n">
        <v>859</v>
      </c>
      <c r="L303" s="16" t="n">
        <v>1</v>
      </c>
      <c r="M303" s="18" t="n">
        <v>11044870.93115235</v>
      </c>
      <c r="N303" s="18" t="n">
        <v>11302242.97820252</v>
      </c>
      <c r="O303" s="19" t="n">
        <v>257372.0470501613</v>
      </c>
      <c r="P303" s="20" t="n">
        <v>0.02330240422495446</v>
      </c>
      <c r="Q303" s="27">
        <f>IF(O303&gt;0,O303,"")</f>
        <v/>
      </c>
      <c r="R303" s="28">
        <f>IF(O303&gt;0,P303,"")</f>
        <v/>
      </c>
    </row>
    <row r="304">
      <c r="A304" t="inlineStr">
        <is>
          <t>050278</t>
        </is>
      </c>
      <c r="B304" t="inlineStr">
        <is>
          <t>Providence Holy Cross Medical Center</t>
        </is>
      </c>
      <c r="C304" t="inlineStr">
        <is>
          <t>California</t>
        </is>
      </c>
      <c r="D304" t="inlineStr">
        <is>
          <t>CA</t>
        </is>
      </c>
      <c r="E304" t="inlineStr">
        <is>
          <t>Pacific</t>
        </is>
      </c>
      <c r="F304" t="inlineStr">
        <is>
          <t>IPPS</t>
        </is>
      </c>
      <c r="G304" s="16" t="n">
        <v>1.4315</v>
      </c>
      <c r="H304" s="16" t="n">
        <v>1.4159</v>
      </c>
      <c r="I304" s="16" t="n">
        <v>2.0481</v>
      </c>
      <c r="J304" s="16" t="n">
        <v>2.0466</v>
      </c>
      <c r="K304" s="17" t="n">
        <v>3217</v>
      </c>
      <c r="L304" s="16" t="n">
        <v>1</v>
      </c>
      <c r="M304" s="18" t="n">
        <v>57161818.11633326</v>
      </c>
      <c r="N304" s="18" t="n">
        <v>58468488.30657654</v>
      </c>
      <c r="O304" s="19" t="n">
        <v>1306670.190243274</v>
      </c>
      <c r="P304" s="20" t="n">
        <v>0.02285914327609376</v>
      </c>
      <c r="Q304" s="27">
        <f>IF(O304&gt;0,O304,"")</f>
        <v/>
      </c>
      <c r="R304" s="28">
        <f>IF(O304&gt;0,P304,"")</f>
        <v/>
      </c>
    </row>
    <row r="305">
      <c r="A305" t="inlineStr">
        <is>
          <t>050279</t>
        </is>
      </c>
      <c r="B305" t="inlineStr">
        <is>
          <t>Hi-Desert Medical Center</t>
        </is>
      </c>
      <c r="C305" t="inlineStr">
        <is>
          <t>California</t>
        </is>
      </c>
      <c r="D305" t="inlineStr">
        <is>
          <t>CA</t>
        </is>
      </c>
      <c r="E305" t="inlineStr">
        <is>
          <t>Pacific</t>
        </is>
      </c>
      <c r="F305" t="inlineStr">
        <is>
          <t>Sole Community Hospital (SCH)</t>
        </is>
      </c>
      <c r="G305" s="16" t="n">
        <v>1.4315</v>
      </c>
      <c r="H305" s="16" t="n">
        <v>1.4159</v>
      </c>
      <c r="I305" s="16" t="n">
        <v>1.4558</v>
      </c>
      <c r="J305" s="16" t="n">
        <v>1.4423</v>
      </c>
      <c r="K305" s="17" t="n">
        <v>382</v>
      </c>
      <c r="L305" s="16" t="n">
        <v>1</v>
      </c>
      <c r="M305" s="18" t="n">
        <v>4824684.2151351</v>
      </c>
      <c r="N305" s="18" t="n">
        <v>4892792.534734557</v>
      </c>
      <c r="O305" s="19" t="n">
        <v>68108.31959945709</v>
      </c>
      <c r="P305" s="20" t="n">
        <v>0.01411663780725801</v>
      </c>
      <c r="Q305" s="27">
        <f>IF(O305&gt;0,O305,"")</f>
        <v/>
      </c>
      <c r="R305" s="28">
        <f>IF(O305&gt;0,P305,"")</f>
        <v/>
      </c>
    </row>
    <row r="306">
      <c r="A306" t="inlineStr">
        <is>
          <t>050280</t>
        </is>
      </c>
      <c r="B306" t="inlineStr">
        <is>
          <t>Mercy Medical Center Redding</t>
        </is>
      </c>
      <c r="C306" t="inlineStr">
        <is>
          <t>California</t>
        </is>
      </c>
      <c r="D306" t="inlineStr">
        <is>
          <t>CA</t>
        </is>
      </c>
      <c r="E306" t="inlineStr">
        <is>
          <t>Pacific</t>
        </is>
      </c>
      <c r="F306" t="inlineStr">
        <is>
          <t>IPPS</t>
        </is>
      </c>
      <c r="G306" s="16" t="n">
        <v>1.4315</v>
      </c>
      <c r="H306" s="16" t="n">
        <v>1.4159</v>
      </c>
      <c r="I306" s="16" t="n">
        <v>2.0399</v>
      </c>
      <c r="J306" s="16" t="n">
        <v>2.0346</v>
      </c>
      <c r="K306" s="17" t="n">
        <v>5594</v>
      </c>
      <c r="L306" s="16" t="n">
        <v>1</v>
      </c>
      <c r="M306" s="18" t="n">
        <v>98999991.02805278</v>
      </c>
      <c r="N306" s="18" t="n">
        <v>101073972.9199439</v>
      </c>
      <c r="O306" s="19" t="n">
        <v>2073981.891891107</v>
      </c>
      <c r="P306" s="20" t="n">
        <v>0.02094931393785097</v>
      </c>
      <c r="Q306" s="27">
        <f>IF(O306&gt;0,O306,"")</f>
        <v/>
      </c>
      <c r="R306" s="28">
        <f>IF(O306&gt;0,P306,"")</f>
        <v/>
      </c>
    </row>
    <row r="307">
      <c r="A307" t="inlineStr">
        <is>
          <t>050281</t>
        </is>
      </c>
      <c r="B307" t="inlineStr">
        <is>
          <t>Alhambra Hospital Medical Center</t>
        </is>
      </c>
      <c r="C307" t="inlineStr">
        <is>
          <t>California</t>
        </is>
      </c>
      <c r="D307" t="inlineStr">
        <is>
          <t>CA</t>
        </is>
      </c>
      <c r="E307" t="inlineStr">
        <is>
          <t>Pacific</t>
        </is>
      </c>
      <c r="F307" t="inlineStr">
        <is>
          <t>IPPS</t>
        </is>
      </c>
      <c r="G307" s="16" t="n">
        <v>1.4315</v>
      </c>
      <c r="H307" s="16" t="n">
        <v>1.4159</v>
      </c>
      <c r="I307" s="16" t="n">
        <v>1.6445</v>
      </c>
      <c r="J307" s="16" t="n">
        <v>1.6311</v>
      </c>
      <c r="K307" s="17" t="n">
        <v>1171</v>
      </c>
      <c r="L307" s="16" t="n">
        <v>1</v>
      </c>
      <c r="M307" s="18" t="n">
        <v>16706850.56773395</v>
      </c>
      <c r="N307" s="18" t="n">
        <v>16961931.98706379</v>
      </c>
      <c r="O307" s="19" t="n">
        <v>255081.4193298426</v>
      </c>
      <c r="P307" s="20" t="n">
        <v>0.01526807331493603</v>
      </c>
      <c r="Q307" s="27">
        <f>IF(O307&gt;0,O307,"")</f>
        <v/>
      </c>
      <c r="R307" s="28">
        <f>IF(O307&gt;0,P307,"")</f>
        <v/>
      </c>
    </row>
    <row r="308">
      <c r="A308" t="inlineStr">
        <is>
          <t>050283</t>
        </is>
      </c>
      <c r="B308" t="inlineStr">
        <is>
          <t>Stanford Health Care Tri-Valley</t>
        </is>
      </c>
      <c r="C308" t="inlineStr">
        <is>
          <t>California</t>
        </is>
      </c>
      <c r="D308" t="inlineStr">
        <is>
          <t>CA</t>
        </is>
      </c>
      <c r="E308" t="inlineStr">
        <is>
          <t>Pacific</t>
        </is>
      </c>
      <c r="F308" t="inlineStr">
        <is>
          <t>Rural Referral Center (RRC)</t>
        </is>
      </c>
      <c r="G308" s="16" t="n">
        <v>1.7197</v>
      </c>
      <c r="H308" s="16" t="n">
        <v>1.7433</v>
      </c>
      <c r="I308" s="16" t="n">
        <v>2.3427</v>
      </c>
      <c r="J308" s="16" t="n">
        <v>2.3519</v>
      </c>
      <c r="K308" s="17" t="n">
        <v>2749</v>
      </c>
      <c r="L308" s="16" t="n">
        <v>1</v>
      </c>
      <c r="M308" s="18" t="n">
        <v>64143949.08093769</v>
      </c>
      <c r="N308" s="18" t="n">
        <v>67150358.93103614</v>
      </c>
      <c r="O308" s="19" t="n">
        <v>3006409.850098453</v>
      </c>
      <c r="P308" s="20" t="n">
        <v>0.04686973429566872</v>
      </c>
      <c r="Q308" s="27">
        <f>IF(O308&gt;0,O308,"")</f>
        <v/>
      </c>
      <c r="R308" s="28">
        <f>IF(O308&gt;0,P308,"")</f>
        <v/>
      </c>
    </row>
    <row r="309">
      <c r="A309" t="inlineStr">
        <is>
          <t>050289</t>
        </is>
      </c>
      <c r="B309" t="inlineStr">
        <is>
          <t>Ahmc Seton Medical Center</t>
        </is>
      </c>
      <c r="C309" t="inlineStr">
        <is>
          <t>California</t>
        </is>
      </c>
      <c r="D309" t="inlineStr">
        <is>
          <t>CA</t>
        </is>
      </c>
      <c r="E309" t="inlineStr">
        <is>
          <t>Pacific</t>
        </is>
      </c>
      <c r="F309" t="inlineStr">
        <is>
          <t>IPPS</t>
        </is>
      </c>
      <c r="G309" s="16" t="n">
        <v>1.702</v>
      </c>
      <c r="H309" s="16" t="n">
        <v>1.7629</v>
      </c>
      <c r="I309" s="16" t="n">
        <v>1.8732</v>
      </c>
      <c r="J309" s="16" t="n">
        <v>1.8654</v>
      </c>
      <c r="K309" s="17" t="n">
        <v>687</v>
      </c>
      <c r="L309" s="16" t="n">
        <v>1</v>
      </c>
      <c r="M309" s="18" t="n">
        <v>12716039.3191264</v>
      </c>
      <c r="N309" s="18" t="n">
        <v>13425677.950418</v>
      </c>
      <c r="O309" s="19" t="n">
        <v>709638.6312915999</v>
      </c>
      <c r="P309" s="20" t="n">
        <v>0.05580657730620735</v>
      </c>
      <c r="Q309" s="27">
        <f>IF(O309&gt;0,O309,"")</f>
        <v/>
      </c>
      <c r="R309" s="28">
        <f>IF(O309&gt;0,P309,"")</f>
        <v/>
      </c>
    </row>
    <row r="310">
      <c r="A310" t="inlineStr">
        <is>
          <t>050290</t>
        </is>
      </c>
      <c r="B310" t="inlineStr">
        <is>
          <t>Saint John'S Health Center</t>
        </is>
      </c>
      <c r="C310" t="inlineStr">
        <is>
          <t>California</t>
        </is>
      </c>
      <c r="D310" t="inlineStr">
        <is>
          <t>CA</t>
        </is>
      </c>
      <c r="E310" t="inlineStr">
        <is>
          <t>Pacific</t>
        </is>
      </c>
      <c r="F310" t="inlineStr">
        <is>
          <t>IPPS</t>
        </is>
      </c>
      <c r="G310" s="16" t="n">
        <v>1.4315</v>
      </c>
      <c r="H310" s="16" t="n">
        <v>1.4159</v>
      </c>
      <c r="I310" s="16" t="n">
        <v>2.1777</v>
      </c>
      <c r="J310" s="16" t="n">
        <v>2.1917</v>
      </c>
      <c r="K310" s="17" t="n">
        <v>4951</v>
      </c>
      <c r="L310" s="16" t="n">
        <v>1</v>
      </c>
      <c r="M310" s="18" t="n">
        <v>93539445.84641908</v>
      </c>
      <c r="N310" s="18" t="n">
        <v>96363345.36817855</v>
      </c>
      <c r="O310" s="19" t="n">
        <v>2823899.521759465</v>
      </c>
      <c r="P310" s="20" t="n">
        <v>0.03018939759805698</v>
      </c>
      <c r="Q310" s="27">
        <f>IF(O310&gt;0,O310,"")</f>
        <v/>
      </c>
      <c r="R310" s="28">
        <f>IF(O310&gt;0,P310,"")</f>
        <v/>
      </c>
    </row>
    <row r="311">
      <c r="A311" t="inlineStr">
        <is>
          <t>050291</t>
        </is>
      </c>
      <c r="B311" t="inlineStr">
        <is>
          <t>Sutter Santa Rosa Regional Hospital</t>
        </is>
      </c>
      <c r="C311" t="inlineStr">
        <is>
          <t>California</t>
        </is>
      </c>
      <c r="D311" t="inlineStr">
        <is>
          <t>CA</t>
        </is>
      </c>
      <c r="E311" t="inlineStr">
        <is>
          <t>Pacific</t>
        </is>
      </c>
      <c r="F311" t="inlineStr">
        <is>
          <t>IPPS</t>
        </is>
      </c>
      <c r="G311" s="16" t="n">
        <v>1.5766</v>
      </c>
      <c r="H311" s="16" t="n">
        <v>1.5437</v>
      </c>
      <c r="I311" s="16" t="n">
        <v>1.8288</v>
      </c>
      <c r="J311" s="16" t="n">
        <v>1.813</v>
      </c>
      <c r="K311" s="17" t="n">
        <v>2998</v>
      </c>
      <c r="L311" s="16" t="n">
        <v>1</v>
      </c>
      <c r="M311" s="18" t="n">
        <v>51112077.88613997</v>
      </c>
      <c r="N311" s="18" t="n">
        <v>51463395.11921295</v>
      </c>
      <c r="O311" s="19" t="n">
        <v>351317.2330729738</v>
      </c>
      <c r="P311" s="20" t="n">
        <v>0.00687346802561201</v>
      </c>
      <c r="Q311" s="27">
        <f>IF(O311&gt;0,O311,"")</f>
        <v/>
      </c>
      <c r="R311" s="28">
        <f>IF(O311&gt;0,P311,"")</f>
        <v/>
      </c>
    </row>
    <row r="312">
      <c r="A312" t="inlineStr">
        <is>
          <t>050292</t>
        </is>
      </c>
      <c r="B312" t="inlineStr">
        <is>
          <t>Riverside University Health System-Medical Center</t>
        </is>
      </c>
      <c r="C312" t="inlineStr">
        <is>
          <t>California</t>
        </is>
      </c>
      <c r="D312" t="inlineStr">
        <is>
          <t>CA</t>
        </is>
      </c>
      <c r="E312" t="inlineStr">
        <is>
          <t>Pacific</t>
        </is>
      </c>
      <c r="F312" t="inlineStr">
        <is>
          <t>Rural Referral Center (RRC)</t>
        </is>
      </c>
      <c r="G312" s="16" t="n">
        <v>1.4315</v>
      </c>
      <c r="H312" s="16" t="n">
        <v>1.4159</v>
      </c>
      <c r="I312" s="16" t="n">
        <v>1.7181</v>
      </c>
      <c r="J312" s="16" t="n">
        <v>1.7055</v>
      </c>
      <c r="K312" s="17" t="n">
        <v>2624</v>
      </c>
      <c r="L312" s="16" t="n">
        <v>1</v>
      </c>
      <c r="M312" s="18" t="n">
        <v>39112545.71686528</v>
      </c>
      <c r="N312" s="18" t="n">
        <v>39742335.8502893</v>
      </c>
      <c r="O312" s="19" t="n">
        <v>629790.1334240213</v>
      </c>
      <c r="P312" s="20" t="n">
        <v>0.01610199801319648</v>
      </c>
      <c r="Q312" s="27">
        <f>IF(O312&gt;0,O312,"")</f>
        <v/>
      </c>
      <c r="R312" s="28">
        <f>IF(O312&gt;0,P312,"")</f>
        <v/>
      </c>
    </row>
    <row r="313">
      <c r="A313" t="inlineStr">
        <is>
          <t>050295</t>
        </is>
      </c>
      <c r="B313" t="inlineStr">
        <is>
          <t>Mercy Hospital</t>
        </is>
      </c>
      <c r="C313" t="inlineStr">
        <is>
          <t>California</t>
        </is>
      </c>
      <c r="D313" t="inlineStr">
        <is>
          <t>CA</t>
        </is>
      </c>
      <c r="E313" t="inlineStr">
        <is>
          <t>Pacific</t>
        </is>
      </c>
      <c r="F313" t="inlineStr">
        <is>
          <t>IPPS</t>
        </is>
      </c>
      <c r="G313" s="16" t="n">
        <v>1.4315</v>
      </c>
      <c r="H313" s="16" t="n">
        <v>1.4159</v>
      </c>
      <c r="I313" s="16" t="n">
        <v>1.716</v>
      </c>
      <c r="J313" s="16" t="n">
        <v>1.7033</v>
      </c>
      <c r="K313" s="17" t="n">
        <v>2551</v>
      </c>
      <c r="L313" s="16" t="n">
        <v>1</v>
      </c>
      <c r="M313" s="18" t="n">
        <v>37977953.40879008</v>
      </c>
      <c r="N313" s="18" t="n">
        <v>38586860.03046057</v>
      </c>
      <c r="O313" s="19" t="n">
        <v>608906.6216704845</v>
      </c>
      <c r="P313" s="20" t="n">
        <v>0.01603316047908869</v>
      </c>
      <c r="Q313" s="27">
        <f>IF(O313&gt;0,O313,"")</f>
        <v/>
      </c>
      <c r="R313" s="28">
        <f>IF(O313&gt;0,P313,"")</f>
        <v/>
      </c>
    </row>
    <row r="314">
      <c r="A314" t="inlineStr">
        <is>
          <t>050298</t>
        </is>
      </c>
      <c r="B314" t="inlineStr">
        <is>
          <t>Barstow Community Hospital</t>
        </is>
      </c>
      <c r="C314" t="inlineStr">
        <is>
          <t>California</t>
        </is>
      </c>
      <c r="D314" t="inlineStr">
        <is>
          <t>CA</t>
        </is>
      </c>
      <c r="E314" t="inlineStr">
        <is>
          <t>Pacific</t>
        </is>
      </c>
      <c r="F314" t="inlineStr">
        <is>
          <t>Sole Community Hospital (SCH)</t>
        </is>
      </c>
      <c r="G314" s="16" t="n">
        <v>1.4315</v>
      </c>
      <c r="H314" s="16" t="n">
        <v>1.4159</v>
      </c>
      <c r="I314" s="16" t="n">
        <v>1.6852</v>
      </c>
      <c r="J314" s="16" t="n">
        <v>1.671</v>
      </c>
      <c r="K314" s="17" t="n">
        <v>308</v>
      </c>
      <c r="L314" s="16" t="n">
        <v>1</v>
      </c>
      <c r="M314" s="18" t="n">
        <v>4503041.839715459</v>
      </c>
      <c r="N314" s="18" t="n">
        <v>4570513.552682117</v>
      </c>
      <c r="O314" s="19" t="n">
        <v>67471.71296665724</v>
      </c>
      <c r="P314" s="20" t="n">
        <v>0.01498358562240689</v>
      </c>
      <c r="Q314" s="27">
        <f>IF(O314&gt;0,O314,"")</f>
        <v/>
      </c>
      <c r="R314" s="28">
        <f>IF(O314&gt;0,P314,"")</f>
        <v/>
      </c>
    </row>
    <row r="315">
      <c r="A315" t="inlineStr">
        <is>
          <t>050300</t>
        </is>
      </c>
      <c r="B315" t="inlineStr">
        <is>
          <t>Providence St Mary Medical Center</t>
        </is>
      </c>
      <c r="C315" t="inlineStr">
        <is>
          <t>California</t>
        </is>
      </c>
      <c r="D315" t="inlineStr">
        <is>
          <t>CA</t>
        </is>
      </c>
      <c r="E315" t="inlineStr">
        <is>
          <t>Pacific</t>
        </is>
      </c>
      <c r="F315" t="inlineStr">
        <is>
          <t>IPPS</t>
        </is>
      </c>
      <c r="G315" s="16" t="n">
        <v>1.4315</v>
      </c>
      <c r="H315" s="16" t="n">
        <v>1.4159</v>
      </c>
      <c r="I315" s="16" t="n">
        <v>1.843</v>
      </c>
      <c r="J315" s="16" t="n">
        <v>1.8352</v>
      </c>
      <c r="K315" s="17" t="n">
        <v>2283</v>
      </c>
      <c r="L315" s="16" t="n">
        <v>1</v>
      </c>
      <c r="M315" s="18" t="n">
        <v>36503546.63381459</v>
      </c>
      <c r="N315" s="18" t="n">
        <v>37207213.53436995</v>
      </c>
      <c r="O315" s="19" t="n">
        <v>703666.9005553573</v>
      </c>
      <c r="P315" s="20" t="n">
        <v>0.01927667214405749</v>
      </c>
      <c r="Q315" s="27">
        <f>IF(O315&gt;0,O315,"")</f>
        <v/>
      </c>
      <c r="R315" s="28">
        <f>IF(O315&gt;0,P315,"")</f>
        <v/>
      </c>
    </row>
    <row r="316">
      <c r="A316" t="inlineStr">
        <is>
          <t>050301</t>
        </is>
      </c>
      <c r="B316" t="inlineStr">
        <is>
          <t>Adventist Health Ukiah Valley</t>
        </is>
      </c>
      <c r="C316" t="inlineStr">
        <is>
          <t>California</t>
        </is>
      </c>
      <c r="D316" t="inlineStr">
        <is>
          <t>CA</t>
        </is>
      </c>
      <c r="E316" t="inlineStr">
        <is>
          <t>Pacific</t>
        </is>
      </c>
      <c r="F316" t="inlineStr">
        <is>
          <t>SCH/RRC</t>
        </is>
      </c>
      <c r="G316" s="16" t="n">
        <v>1.4315</v>
      </c>
      <c r="H316" s="16" t="n">
        <v>1.4159</v>
      </c>
      <c r="I316" s="16" t="n">
        <v>1.5917</v>
      </c>
      <c r="J316" s="16" t="n">
        <v>1.5779</v>
      </c>
      <c r="K316" s="17" t="n">
        <v>1155</v>
      </c>
      <c r="L316" s="16" t="n">
        <v>1</v>
      </c>
      <c r="M316" s="18" t="n">
        <v>15949497.89997129</v>
      </c>
      <c r="N316" s="18" t="n">
        <v>16184500.3024621</v>
      </c>
      <c r="O316" s="19" t="n">
        <v>235002.4024908151</v>
      </c>
      <c r="P316" s="20" t="n">
        <v>0.01473415677187169</v>
      </c>
      <c r="Q316" s="27">
        <f>IF(O316&gt;0,O316,"")</f>
        <v/>
      </c>
      <c r="R316" s="28">
        <f>IF(O316&gt;0,P316,"")</f>
        <v/>
      </c>
    </row>
    <row r="317">
      <c r="A317" t="inlineStr">
        <is>
          <t>050305</t>
        </is>
      </c>
      <c r="B317" t="inlineStr">
        <is>
          <t>Alta Bates Summit Medical Center - Alta Bates Camp</t>
        </is>
      </c>
      <c r="C317" t="inlineStr">
        <is>
          <t>California</t>
        </is>
      </c>
      <c r="D317" t="inlineStr">
        <is>
          <t>CA</t>
        </is>
      </c>
      <c r="E317" t="inlineStr">
        <is>
          <t>Pacific</t>
        </is>
      </c>
      <c r="F317" t="inlineStr">
        <is>
          <t>IPPS</t>
        </is>
      </c>
      <c r="G317" s="16" t="n">
        <v>1.6529</v>
      </c>
      <c r="H317" s="16" t="n">
        <v>1.6564</v>
      </c>
      <c r="I317" s="16" t="n">
        <v>1.777</v>
      </c>
      <c r="J317" s="16" t="n">
        <v>1.7684</v>
      </c>
      <c r="K317" s="17" t="n">
        <v>2406</v>
      </c>
      <c r="L317" s="16" t="n">
        <v>1</v>
      </c>
      <c r="M317" s="18" t="n">
        <v>41311241.92391723</v>
      </c>
      <c r="N317" s="18" t="n">
        <v>42490343.36765385</v>
      </c>
      <c r="O317" s="19" t="n">
        <v>1179101.44373662</v>
      </c>
      <c r="P317" s="20" t="n">
        <v>0.02854190261111412</v>
      </c>
      <c r="Q317" s="27">
        <f>IF(O317&gt;0,O317,"")</f>
        <v/>
      </c>
      <c r="R317" s="28">
        <f>IF(O317&gt;0,P317,"")</f>
        <v/>
      </c>
    </row>
    <row r="318">
      <c r="A318" t="inlineStr">
        <is>
          <t>050308</t>
        </is>
      </c>
      <c r="B318" t="inlineStr">
        <is>
          <t>El Camino Health</t>
        </is>
      </c>
      <c r="C318" t="inlineStr">
        <is>
          <t>California</t>
        </is>
      </c>
      <c r="D318" t="inlineStr">
        <is>
          <t>CA</t>
        </is>
      </c>
      <c r="E318" t="inlineStr">
        <is>
          <t>Pacific</t>
        </is>
      </c>
      <c r="F318" t="inlineStr">
        <is>
          <t>IPPS</t>
        </is>
      </c>
      <c r="G318" s="16" t="n">
        <v>1.7328</v>
      </c>
      <c r="H318" s="16" t="n">
        <v>1.7654</v>
      </c>
      <c r="I318" s="16" t="n">
        <v>1.8959</v>
      </c>
      <c r="J318" s="16" t="n">
        <v>1.8898</v>
      </c>
      <c r="K318" s="17" t="n">
        <v>6672</v>
      </c>
      <c r="L318" s="16" t="n">
        <v>1</v>
      </c>
      <c r="M318" s="18" t="n">
        <v>126728416.1950344</v>
      </c>
      <c r="N318" s="18" t="n">
        <v>132237839.2072608</v>
      </c>
      <c r="O318" s="19" t="n">
        <v>5509423.012226403</v>
      </c>
      <c r="P318" s="20" t="n">
        <v>0.04347425129773127</v>
      </c>
      <c r="Q318" s="27">
        <f>IF(O318&gt;0,O318,"")</f>
        <v/>
      </c>
      <c r="R318" s="28">
        <f>IF(O318&gt;0,P318,"")</f>
        <v/>
      </c>
    </row>
    <row r="319">
      <c r="A319" t="inlineStr">
        <is>
          <t>050309</t>
        </is>
      </c>
      <c r="B319" t="inlineStr">
        <is>
          <t>Sutter Roseville Medical Center</t>
        </is>
      </c>
      <c r="C319" t="inlineStr">
        <is>
          <t>California</t>
        </is>
      </c>
      <c r="D319" t="inlineStr">
        <is>
          <t>CA</t>
        </is>
      </c>
      <c r="E319" t="inlineStr">
        <is>
          <t>Pacific</t>
        </is>
      </c>
      <c r="F319" t="inlineStr">
        <is>
          <t>IPPS</t>
        </is>
      </c>
      <c r="G319" s="16" t="n">
        <v>1.4505</v>
      </c>
      <c r="H319" s="16" t="n">
        <v>1.4797</v>
      </c>
      <c r="I319" s="16" t="n">
        <v>1.772</v>
      </c>
      <c r="J319" s="16" t="n">
        <v>1.7656</v>
      </c>
      <c r="K319" s="17" t="n">
        <v>8727</v>
      </c>
      <c r="L319" s="16" t="n">
        <v>1</v>
      </c>
      <c r="M319" s="18" t="n">
        <v>135472399.1767248</v>
      </c>
      <c r="N319" s="18" t="n">
        <v>141355218.4240271</v>
      </c>
      <c r="O319" s="19" t="n">
        <v>5882819.247302324</v>
      </c>
      <c r="P319" s="20" t="n">
        <v>0.04342448560040735</v>
      </c>
      <c r="Q319" s="27">
        <f>IF(O319&gt;0,O319,"")</f>
        <v/>
      </c>
      <c r="R319" s="28">
        <f>IF(O319&gt;0,P319,"")</f>
        <v/>
      </c>
    </row>
    <row r="320">
      <c r="A320" t="inlineStr">
        <is>
          <t>050313</t>
        </is>
      </c>
      <c r="B320" t="inlineStr">
        <is>
          <t>Sutter Tracy Community Hospital</t>
        </is>
      </c>
      <c r="C320" t="inlineStr">
        <is>
          <t>California</t>
        </is>
      </c>
      <c r="D320" t="inlineStr">
        <is>
          <t>CA</t>
        </is>
      </c>
      <c r="E320" t="inlineStr">
        <is>
          <t>Pacific</t>
        </is>
      </c>
      <c r="F320" t="inlineStr">
        <is>
          <t>IPPS</t>
        </is>
      </c>
      <c r="G320" s="16" t="n">
        <v>1.485</v>
      </c>
      <c r="H320" s="16" t="n">
        <v>1.4694</v>
      </c>
      <c r="I320" s="16" t="n">
        <v>1.6885</v>
      </c>
      <c r="J320" s="16" t="n">
        <v>1.6776</v>
      </c>
      <c r="K320" s="17" t="n">
        <v>1069</v>
      </c>
      <c r="L320" s="16" t="n">
        <v>1</v>
      </c>
      <c r="M320" s="18" t="n">
        <v>16090045.373888</v>
      </c>
      <c r="N320" s="18" t="n">
        <v>16367127.83467435</v>
      </c>
      <c r="O320" s="19" t="n">
        <v>277082.4607863538</v>
      </c>
      <c r="P320" s="20" t="n">
        <v>0.01722073831041035</v>
      </c>
      <c r="Q320" s="27">
        <f>IF(O320&gt;0,O320,"")</f>
        <v/>
      </c>
      <c r="R320" s="28">
        <f>IF(O320&gt;0,P320,"")</f>
        <v/>
      </c>
    </row>
    <row r="321">
      <c r="A321" t="inlineStr">
        <is>
          <t>050315</t>
        </is>
      </c>
      <c r="B321" t="inlineStr">
        <is>
          <t>Kern Medical Center</t>
        </is>
      </c>
      <c r="C321" t="inlineStr">
        <is>
          <t>California</t>
        </is>
      </c>
      <c r="D321" t="inlineStr">
        <is>
          <t>CA</t>
        </is>
      </c>
      <c r="E321" t="inlineStr">
        <is>
          <t>Pacific</t>
        </is>
      </c>
      <c r="F321" t="inlineStr">
        <is>
          <t>IPPS</t>
        </is>
      </c>
      <c r="G321" s="16" t="n">
        <v>1.4315</v>
      </c>
      <c r="H321" s="16" t="n">
        <v>1.4159</v>
      </c>
      <c r="I321" s="16" t="n">
        <v>1.8731</v>
      </c>
      <c r="J321" s="16" t="n">
        <v>1.873</v>
      </c>
      <c r="K321" s="17" t="n">
        <v>956</v>
      </c>
      <c r="L321" s="16" t="n">
        <v>1</v>
      </c>
      <c r="M321" s="18" t="n">
        <v>15535408.28421518</v>
      </c>
      <c r="N321" s="18" t="n">
        <v>15901331.96792877</v>
      </c>
      <c r="O321" s="19" t="n">
        <v>365923.6837135926</v>
      </c>
      <c r="P321" s="20" t="n">
        <v>0.02355417231521304</v>
      </c>
      <c r="Q321" s="27">
        <f>IF(O321&gt;0,O321,"")</f>
        <v/>
      </c>
      <c r="R321" s="28">
        <f>IF(O321&gt;0,P321,"")</f>
        <v/>
      </c>
    </row>
    <row r="322">
      <c r="A322" t="inlineStr">
        <is>
          <t>050320</t>
        </is>
      </c>
      <c r="B322" t="inlineStr">
        <is>
          <t>Highland Hospital</t>
        </is>
      </c>
      <c r="C322" t="inlineStr">
        <is>
          <t>California</t>
        </is>
      </c>
      <c r="D322" t="inlineStr">
        <is>
          <t>CA</t>
        </is>
      </c>
      <c r="E322" t="inlineStr">
        <is>
          <t>Pacific</t>
        </is>
      </c>
      <c r="F322" t="inlineStr">
        <is>
          <t>IPPS</t>
        </is>
      </c>
      <c r="G322" s="16" t="n">
        <v>1.6529</v>
      </c>
      <c r="H322" s="16" t="n">
        <v>1.6564</v>
      </c>
      <c r="I322" s="16" t="n">
        <v>1.8221</v>
      </c>
      <c r="J322" s="16" t="n">
        <v>1.8107</v>
      </c>
      <c r="K322" s="17" t="n">
        <v>2659</v>
      </c>
      <c r="L322" s="16" t="n">
        <v>1</v>
      </c>
      <c r="M322" s="18" t="n">
        <v>46813999.46615021</v>
      </c>
      <c r="N322" s="18" t="n">
        <v>48081604.34051176</v>
      </c>
      <c r="O322" s="19" t="n">
        <v>1267604.874361552</v>
      </c>
      <c r="P322" s="20" t="n">
        <v>0.02707747444817483</v>
      </c>
      <c r="Q322" s="27">
        <f>IF(O322&gt;0,O322,"")</f>
        <v/>
      </c>
      <c r="R322" s="28">
        <f>IF(O322&gt;0,P322,"")</f>
        <v/>
      </c>
    </row>
    <row r="323">
      <c r="A323" t="inlineStr">
        <is>
          <t>050324</t>
        </is>
      </c>
      <c r="B323" t="inlineStr">
        <is>
          <t>Scripps Memorial Hospital La Jolla</t>
        </is>
      </c>
      <c r="C323" t="inlineStr">
        <is>
          <t>California</t>
        </is>
      </c>
      <c r="D323" t="inlineStr">
        <is>
          <t>CA</t>
        </is>
      </c>
      <c r="E323" t="inlineStr">
        <is>
          <t>Pacific</t>
        </is>
      </c>
      <c r="F323" t="inlineStr">
        <is>
          <t>IPPS</t>
        </is>
      </c>
      <c r="G323" s="16" t="n">
        <v>1.4315</v>
      </c>
      <c r="H323" s="16" t="n">
        <v>1.4159</v>
      </c>
      <c r="I323" s="16" t="n">
        <v>2.3377</v>
      </c>
      <c r="J323" s="16" t="n">
        <v>2.3582</v>
      </c>
      <c r="K323" s="17" t="n">
        <v>7995</v>
      </c>
      <c r="L323" s="16" t="n">
        <v>1</v>
      </c>
      <c r="M323" s="18" t="n">
        <v>162147799.8393176</v>
      </c>
      <c r="N323" s="18" t="n">
        <v>167431411.2285591</v>
      </c>
      <c r="O323" s="19" t="n">
        <v>5283611.389241576</v>
      </c>
      <c r="P323" s="20" t="n">
        <v>0.03258515622461383</v>
      </c>
      <c r="Q323" s="27">
        <f>IF(O323&gt;0,O323,"")</f>
        <v/>
      </c>
      <c r="R323" s="28">
        <f>IF(O323&gt;0,P323,"")</f>
        <v/>
      </c>
    </row>
    <row r="324">
      <c r="A324" t="inlineStr">
        <is>
          <t>050327</t>
        </is>
      </c>
      <c r="B324" t="inlineStr">
        <is>
          <t>Loma Linda University Medical Center</t>
        </is>
      </c>
      <c r="C324" t="inlineStr">
        <is>
          <t>California</t>
        </is>
      </c>
      <c r="D324" t="inlineStr">
        <is>
          <t>CA</t>
        </is>
      </c>
      <c r="E324" t="inlineStr">
        <is>
          <t>Pacific</t>
        </is>
      </c>
      <c r="F324" t="inlineStr">
        <is>
          <t>Rural Referral Center (RRC)</t>
        </is>
      </c>
      <c r="G324" s="16" t="n">
        <v>1.4315</v>
      </c>
      <c r="H324" s="16" t="n">
        <v>1.4159</v>
      </c>
      <c r="I324" s="16" t="n">
        <v>2.4426</v>
      </c>
      <c r="J324" s="16" t="n">
        <v>2.4466</v>
      </c>
      <c r="K324" s="17" t="n">
        <v>4979</v>
      </c>
      <c r="L324" s="16" t="n">
        <v>1</v>
      </c>
      <c r="M324" s="18" t="n">
        <v>105511134.8656706</v>
      </c>
      <c r="N324" s="18" t="n">
        <v>108178992.4812549</v>
      </c>
      <c r="O324" s="19" t="n">
        <v>2667857.615584329</v>
      </c>
      <c r="P324" s="20" t="n">
        <v>0.0252850812284491</v>
      </c>
      <c r="Q324" s="27">
        <f>IF(O324&gt;0,O324,"")</f>
        <v/>
      </c>
      <c r="R324" s="28">
        <f>IF(O324&gt;0,P324,"")</f>
        <v/>
      </c>
    </row>
    <row r="325">
      <c r="A325" t="inlineStr">
        <is>
          <t>050329</t>
        </is>
      </c>
      <c r="B325" t="inlineStr">
        <is>
          <t>Corona Regional Medical Center</t>
        </is>
      </c>
      <c r="C325" t="inlineStr">
        <is>
          <t>California</t>
        </is>
      </c>
      <c r="D325" t="inlineStr">
        <is>
          <t>CA</t>
        </is>
      </c>
      <c r="E325" t="inlineStr">
        <is>
          <t>Pacific</t>
        </is>
      </c>
      <c r="F325" t="inlineStr">
        <is>
          <t>IPPS</t>
        </is>
      </c>
      <c r="G325" s="16" t="n">
        <v>1.4315</v>
      </c>
      <c r="H325" s="16" t="n">
        <v>1.4159</v>
      </c>
      <c r="I325" s="16" t="n">
        <v>1.6451</v>
      </c>
      <c r="J325" s="16" t="n">
        <v>1.6365</v>
      </c>
      <c r="K325" s="17" t="n">
        <v>1476</v>
      </c>
      <c r="L325" s="16" t="n">
        <v>1</v>
      </c>
      <c r="M325" s="18" t="n">
        <v>21066019.1719536</v>
      </c>
      <c r="N325" s="18" t="n">
        <v>21450637.40732139</v>
      </c>
      <c r="O325" s="19" t="n">
        <v>384618.2353677861</v>
      </c>
      <c r="P325" s="20" t="n">
        <v>0.01825775587823686</v>
      </c>
      <c r="Q325" s="27">
        <f>IF(O325&gt;0,O325,"")</f>
        <v/>
      </c>
      <c r="R325" s="28">
        <f>IF(O325&gt;0,P325,"")</f>
        <v/>
      </c>
    </row>
    <row r="326">
      <c r="A326" t="inlineStr">
        <is>
          <t>050334</t>
        </is>
      </c>
      <c r="B326" t="inlineStr">
        <is>
          <t>Salinas Valley Memorial Hospital</t>
        </is>
      </c>
      <c r="C326" t="inlineStr">
        <is>
          <t>California</t>
        </is>
      </c>
      <c r="D326" t="inlineStr">
        <is>
          <t>CA</t>
        </is>
      </c>
      <c r="E326" t="inlineStr">
        <is>
          <t>Pacific</t>
        </is>
      </c>
      <c r="F326" t="inlineStr">
        <is>
          <t>Rural Referral Center (RRC)</t>
        </is>
      </c>
      <c r="G326" s="16" t="n">
        <v>1.7197</v>
      </c>
      <c r="H326" s="16" t="n">
        <v>1.7433</v>
      </c>
      <c r="I326" s="16" t="n">
        <v>1.8269</v>
      </c>
      <c r="J326" s="16" t="n">
        <v>1.8288</v>
      </c>
      <c r="K326" s="17" t="n">
        <v>4159</v>
      </c>
      <c r="L326" s="16" t="n">
        <v>1</v>
      </c>
      <c r="M326" s="18" t="n">
        <v>75677708.43789354</v>
      </c>
      <c r="N326" s="18" t="n">
        <v>78996869.22971161</v>
      </c>
      <c r="O326" s="19" t="n">
        <v>3319160.791818067</v>
      </c>
      <c r="P326" s="20" t="n">
        <v>0.04385916091185563</v>
      </c>
      <c r="Q326" s="27">
        <f>IF(O326&gt;0,O326,"")</f>
        <v/>
      </c>
      <c r="R326" s="28">
        <f>IF(O326&gt;0,P326,"")</f>
        <v/>
      </c>
    </row>
    <row r="327">
      <c r="A327" t="inlineStr">
        <is>
          <t>050335</t>
        </is>
      </c>
      <c r="B327" t="inlineStr">
        <is>
          <t>Adventist Health Sonora</t>
        </is>
      </c>
      <c r="C327" t="inlineStr">
        <is>
          <t>California</t>
        </is>
      </c>
      <c r="D327" t="inlineStr">
        <is>
          <t>CA</t>
        </is>
      </c>
      <c r="E327" t="inlineStr">
        <is>
          <t>Pacific</t>
        </is>
      </c>
      <c r="F327" t="inlineStr">
        <is>
          <t>SCH/RRC</t>
        </is>
      </c>
      <c r="G327" s="16" t="n">
        <v>1.4315</v>
      </c>
      <c r="H327" s="16" t="n">
        <v>1.4159</v>
      </c>
      <c r="I327" s="16" t="n">
        <v>1.7732</v>
      </c>
      <c r="J327" s="16" t="n">
        <v>1.7676</v>
      </c>
      <c r="K327" s="17" t="n">
        <v>1946</v>
      </c>
      <c r="L327" s="16" t="n">
        <v>1</v>
      </c>
      <c r="M327" s="18" t="n">
        <v>29936730.920406</v>
      </c>
      <c r="N327" s="18" t="n">
        <v>30546725.58743285</v>
      </c>
      <c r="O327" s="19" t="n">
        <v>609994.6670268551</v>
      </c>
      <c r="P327" s="20" t="n">
        <v>0.02037612819678517</v>
      </c>
      <c r="Q327" s="27">
        <f>IF(O327&gt;0,O327,"")</f>
        <v/>
      </c>
      <c r="R327" s="28">
        <f>IF(O327&gt;0,P327,"")</f>
        <v/>
      </c>
    </row>
    <row r="328">
      <c r="A328" t="inlineStr">
        <is>
          <t>050336</t>
        </is>
      </c>
      <c r="B328" t="inlineStr">
        <is>
          <t>Adventist Health Lodi Memorial</t>
        </is>
      </c>
      <c r="C328" t="inlineStr">
        <is>
          <t>California</t>
        </is>
      </c>
      <c r="D328" t="inlineStr">
        <is>
          <t>CA</t>
        </is>
      </c>
      <c r="E328" t="inlineStr">
        <is>
          <t>Pacific</t>
        </is>
      </c>
      <c r="F328" t="inlineStr">
        <is>
          <t>IPPS</t>
        </is>
      </c>
      <c r="G328" s="16" t="n">
        <v>1.485</v>
      </c>
      <c r="H328" s="16" t="n">
        <v>1.4694</v>
      </c>
      <c r="I328" s="16" t="n">
        <v>1.5738</v>
      </c>
      <c r="J328" s="16" t="n">
        <v>1.5639</v>
      </c>
      <c r="K328" s="17" t="n">
        <v>2338</v>
      </c>
      <c r="L328" s="16" t="n">
        <v>1</v>
      </c>
      <c r="M328" s="18" t="n">
        <v>32799902.02319797</v>
      </c>
      <c r="N328" s="18" t="n">
        <v>33370279.04460668</v>
      </c>
      <c r="O328" s="19" t="n">
        <v>570377.0214087069</v>
      </c>
      <c r="P328" s="20" t="n">
        <v>0.01738959528005003</v>
      </c>
      <c r="Q328" s="27">
        <f>IF(O328&gt;0,O328,"")</f>
        <v/>
      </c>
      <c r="R328" s="28">
        <f>IF(O328&gt;0,P328,"")</f>
        <v/>
      </c>
    </row>
    <row r="329">
      <c r="A329" t="inlineStr">
        <is>
          <t>050342</t>
        </is>
      </c>
      <c r="B329" t="inlineStr">
        <is>
          <t>Pioneers Memorial Healthcare District</t>
        </is>
      </c>
      <c r="C329" t="inlineStr">
        <is>
          <t>California</t>
        </is>
      </c>
      <c r="D329" t="inlineStr">
        <is>
          <t>CA</t>
        </is>
      </c>
      <c r="E329" t="inlineStr">
        <is>
          <t>Pacific</t>
        </is>
      </c>
      <c r="F329" t="inlineStr">
        <is>
          <t>IPPS</t>
        </is>
      </c>
      <c r="G329" s="16" t="n">
        <v>1.4315</v>
      </c>
      <c r="H329" s="16" t="n">
        <v>1.4159</v>
      </c>
      <c r="I329" s="16" t="n">
        <v>1.4801</v>
      </c>
      <c r="J329" s="16" t="n">
        <v>1.4681</v>
      </c>
      <c r="K329" s="17" t="n">
        <v>1193</v>
      </c>
      <c r="L329" s="16" t="n">
        <v>1</v>
      </c>
      <c r="M329" s="18" t="n">
        <v>15319172.88858288</v>
      </c>
      <c r="N329" s="18" t="n">
        <v>15553707.12654428</v>
      </c>
      <c r="O329" s="19" t="n">
        <v>234534.2379613928</v>
      </c>
      <c r="P329" s="20" t="n">
        <v>0.01530984992905114</v>
      </c>
      <c r="Q329" s="27">
        <f>IF(O329&gt;0,O329,"")</f>
        <v/>
      </c>
      <c r="R329" s="28">
        <f>IF(O329&gt;0,P329,"")</f>
        <v/>
      </c>
    </row>
    <row r="330">
      <c r="A330" t="inlineStr">
        <is>
          <t>050348</t>
        </is>
      </c>
      <c r="B330" t="inlineStr">
        <is>
          <t>Uci Health-Orange</t>
        </is>
      </c>
      <c r="C330" t="inlineStr">
        <is>
          <t>California</t>
        </is>
      </c>
      <c r="D330" t="inlineStr">
        <is>
          <t>CA</t>
        </is>
      </c>
      <c r="E330" t="inlineStr">
        <is>
          <t>Pacific</t>
        </is>
      </c>
      <c r="F330" t="inlineStr">
        <is>
          <t>Rural Referral Center (RRC)</t>
        </is>
      </c>
      <c r="G330" s="16" t="n">
        <v>1.4315</v>
      </c>
      <c r="H330" s="16" t="n">
        <v>1.4159</v>
      </c>
      <c r="I330" s="16" t="n">
        <v>2.2051</v>
      </c>
      <c r="J330" s="16" t="n">
        <v>2.2083</v>
      </c>
      <c r="K330" s="17" t="n">
        <v>7896</v>
      </c>
      <c r="L330" s="16" t="n">
        <v>1</v>
      </c>
      <c r="M330" s="18" t="n">
        <v>151056439.5989335</v>
      </c>
      <c r="N330" s="18" t="n">
        <v>154847089.5003206</v>
      </c>
      <c r="O330" s="19" t="n">
        <v>3790649.901387125</v>
      </c>
      <c r="P330" s="20" t="n">
        <v>0.02509426219399579</v>
      </c>
      <c r="Q330" s="27">
        <f>IF(O330&gt;0,O330,"")</f>
        <v/>
      </c>
      <c r="R330" s="28">
        <f>IF(O330&gt;0,P330,"")</f>
        <v/>
      </c>
    </row>
    <row r="331">
      <c r="A331" t="inlineStr">
        <is>
          <t>050351</t>
        </is>
      </c>
      <c r="B331" t="inlineStr">
        <is>
          <t>Torrance Memorial Medical Center</t>
        </is>
      </c>
      <c r="C331" t="inlineStr">
        <is>
          <t>California</t>
        </is>
      </c>
      <c r="D331" t="inlineStr">
        <is>
          <t>CA</t>
        </is>
      </c>
      <c r="E331" t="inlineStr">
        <is>
          <t>Pacific</t>
        </is>
      </c>
      <c r="F331" t="inlineStr">
        <is>
          <t>IPPS</t>
        </is>
      </c>
      <c r="G331" s="16" t="n">
        <v>1.4315</v>
      </c>
      <c r="H331" s="16" t="n">
        <v>1.4159</v>
      </c>
      <c r="I331" s="16" t="n">
        <v>1.8439</v>
      </c>
      <c r="J331" s="16" t="n">
        <v>1.8397</v>
      </c>
      <c r="K331" s="17" t="n">
        <v>6623</v>
      </c>
      <c r="L331" s="16" t="n">
        <v>1</v>
      </c>
      <c r="M331" s="18" t="n">
        <v>105948773.7629674</v>
      </c>
      <c r="N331" s="18" t="n">
        <v>108203073.7561754</v>
      </c>
      <c r="O331" s="19" t="n">
        <v>2254299.993208081</v>
      </c>
      <c r="P331" s="20" t="n">
        <v>0.02127726365433437</v>
      </c>
      <c r="Q331" s="27">
        <f>IF(O331&gt;0,O331,"")</f>
        <v/>
      </c>
      <c r="R331" s="28">
        <f>IF(O331&gt;0,P331,"")</f>
        <v/>
      </c>
    </row>
    <row r="332">
      <c r="A332" t="inlineStr">
        <is>
          <t>050352</t>
        </is>
      </c>
      <c r="B332" t="inlineStr">
        <is>
          <t>Barton Memorial Hospital</t>
        </is>
      </c>
      <c r="C332" t="inlineStr">
        <is>
          <t>California</t>
        </is>
      </c>
      <c r="D332" t="inlineStr">
        <is>
          <t>CA</t>
        </is>
      </c>
      <c r="E332" t="inlineStr">
        <is>
          <t>Pacific</t>
        </is>
      </c>
      <c r="F332" t="inlineStr">
        <is>
          <t>Sole Community Hospital (SCH)</t>
        </is>
      </c>
      <c r="G332" s="16" t="n">
        <v>1.4505</v>
      </c>
      <c r="H332" s="16" t="n">
        <v>1.4797</v>
      </c>
      <c r="I332" s="16" t="n">
        <v>1.6464</v>
      </c>
      <c r="J332" s="16" t="n">
        <v>1.6631</v>
      </c>
      <c r="K332" s="17" t="n">
        <v>522</v>
      </c>
      <c r="L332" s="16" t="n">
        <v>1</v>
      </c>
      <c r="M332" s="18" t="n">
        <v>7528838.634360671</v>
      </c>
      <c r="N332" s="18" t="n">
        <v>7964223.084058364</v>
      </c>
      <c r="O332" s="19" t="n">
        <v>435384.4496976929</v>
      </c>
      <c r="P332" s="20" t="n">
        <v>0.05782889909615715</v>
      </c>
      <c r="Q332" s="27">
        <f>IF(O332&gt;0,O332,"")</f>
        <v/>
      </c>
      <c r="R332" s="28">
        <f>IF(O332&gt;0,P332,"")</f>
        <v/>
      </c>
    </row>
    <row r="333">
      <c r="A333" t="inlineStr">
        <is>
          <t>050353</t>
        </is>
      </c>
      <c r="B333" t="inlineStr">
        <is>
          <t>Providence Little Company Of Mary Med Ctr Torrance</t>
        </is>
      </c>
      <c r="C333" t="inlineStr">
        <is>
          <t>California</t>
        </is>
      </c>
      <c r="D333" t="inlineStr">
        <is>
          <t>CA</t>
        </is>
      </c>
      <c r="E333" t="inlineStr">
        <is>
          <t>Pacific</t>
        </is>
      </c>
      <c r="F333" t="inlineStr">
        <is>
          <t>IPPS</t>
        </is>
      </c>
      <c r="G333" s="16" t="n">
        <v>1.4315</v>
      </c>
      <c r="H333" s="16" t="n">
        <v>1.4159</v>
      </c>
      <c r="I333" s="16" t="n">
        <v>1.856</v>
      </c>
      <c r="J333" s="16" t="n">
        <v>1.8514</v>
      </c>
      <c r="K333" s="17" t="n">
        <v>3431</v>
      </c>
      <c r="L333" s="16" t="n">
        <v>1</v>
      </c>
      <c r="M333" s="18" t="n">
        <v>55246211.94260789</v>
      </c>
      <c r="N333" s="18" t="n">
        <v>56410352.31142365</v>
      </c>
      <c r="O333" s="19" t="n">
        <v>1164140.368815765</v>
      </c>
      <c r="P333" s="20" t="n">
        <v>0.02107185864661858</v>
      </c>
      <c r="Q333" s="27">
        <f>IF(O333&gt;0,O333,"")</f>
        <v/>
      </c>
      <c r="R333" s="28">
        <f>IF(O333&gt;0,P333,"")</f>
        <v/>
      </c>
    </row>
    <row r="334">
      <c r="A334" t="inlineStr">
        <is>
          <t>050357</t>
        </is>
      </c>
      <c r="B334" t="inlineStr">
        <is>
          <t>Goleta Valley Cottage Hospital</t>
        </is>
      </c>
      <c r="C334" t="inlineStr">
        <is>
          <t>California</t>
        </is>
      </c>
      <c r="D334" t="inlineStr">
        <is>
          <t>CA</t>
        </is>
      </c>
      <c r="E334" t="inlineStr">
        <is>
          <t>Pacific</t>
        </is>
      </c>
      <c r="F334" t="inlineStr">
        <is>
          <t>IPPS</t>
        </is>
      </c>
      <c r="G334" s="16" t="n">
        <v>1.4315</v>
      </c>
      <c r="H334" s="16" t="n">
        <v>1.4159</v>
      </c>
      <c r="I334" s="16" t="n">
        <v>1.6927</v>
      </c>
      <c r="J334" s="16" t="n">
        <v>1.7221</v>
      </c>
      <c r="K334" s="17" t="n">
        <v>605</v>
      </c>
      <c r="L334" s="16" t="n">
        <v>1</v>
      </c>
      <c r="M334" s="18" t="n">
        <v>8884626.68091006</v>
      </c>
      <c r="N334" s="18" t="n">
        <v>9252339.839255001</v>
      </c>
      <c r="O334" s="19" t="n">
        <v>367713.1583449412</v>
      </c>
      <c r="P334" s="20" t="n">
        <v>0.04138757558998259</v>
      </c>
      <c r="Q334" s="27">
        <f>IF(O334&gt;0,O334,"")</f>
        <v/>
      </c>
      <c r="R334" s="28">
        <f>IF(O334&gt;0,P334,"")</f>
        <v/>
      </c>
    </row>
    <row r="335">
      <c r="A335" t="inlineStr">
        <is>
          <t>050360</t>
        </is>
      </c>
      <c r="B335" t="inlineStr">
        <is>
          <t>Marinhealth Medical Center</t>
        </is>
      </c>
      <c r="C335" t="inlineStr">
        <is>
          <t>California</t>
        </is>
      </c>
      <c r="D335" t="inlineStr">
        <is>
          <t>CA</t>
        </is>
      </c>
      <c r="E335" t="inlineStr">
        <is>
          <t>Pacific</t>
        </is>
      </c>
      <c r="F335" t="inlineStr">
        <is>
          <t>IPPS</t>
        </is>
      </c>
      <c r="G335" s="16" t="n">
        <v>1.6472</v>
      </c>
      <c r="H335" s="16" t="n">
        <v>1.69</v>
      </c>
      <c r="I335" s="16" t="n">
        <v>1.9165</v>
      </c>
      <c r="J335" s="16" t="n">
        <v>1.9171</v>
      </c>
      <c r="K335" s="17" t="n">
        <v>4354</v>
      </c>
      <c r="L335" s="16" t="n">
        <v>1</v>
      </c>
      <c r="M335" s="18" t="n">
        <v>80415385.1492939</v>
      </c>
      <c r="N335" s="18" t="n">
        <v>84647785.70073509</v>
      </c>
      <c r="O335" s="19" t="n">
        <v>4232400.551441193</v>
      </c>
      <c r="P335" s="20" t="n">
        <v>0.05263172642378815</v>
      </c>
      <c r="Q335" s="27">
        <f>IF(O335&gt;0,O335,"")</f>
        <v/>
      </c>
      <c r="R335" s="28">
        <f>IF(O335&gt;0,P335,"")</f>
        <v/>
      </c>
    </row>
    <row r="336">
      <c r="A336" t="inlineStr">
        <is>
          <t>050367</t>
        </is>
      </c>
      <c r="B336" t="inlineStr">
        <is>
          <t>Northbay Medical Center</t>
        </is>
      </c>
      <c r="C336" t="inlineStr">
        <is>
          <t>California</t>
        </is>
      </c>
      <c r="D336" t="inlineStr">
        <is>
          <t>CA</t>
        </is>
      </c>
      <c r="E336" t="inlineStr">
        <is>
          <t>Pacific</t>
        </is>
      </c>
      <c r="F336" t="inlineStr">
        <is>
          <t>IPPS</t>
        </is>
      </c>
      <c r="G336" s="16" t="n">
        <v>1.73</v>
      </c>
      <c r="H336" s="16" t="n">
        <v>1.6435</v>
      </c>
      <c r="I336" s="16" t="n">
        <v>1.8995</v>
      </c>
      <c r="J336" s="16" t="n">
        <v>1.8873</v>
      </c>
      <c r="K336" s="17" t="n">
        <v>3469</v>
      </c>
      <c r="L336" s="16" t="n">
        <v>1</v>
      </c>
      <c r="M336" s="18" t="n">
        <v>65933306.49371751</v>
      </c>
      <c r="N336" s="18" t="n">
        <v>64993773.37961265</v>
      </c>
      <c r="O336" s="19" t="n">
        <v>-939533.1141048521</v>
      </c>
      <c r="P336" s="20" t="n">
        <v>-0.01424974969508584</v>
      </c>
      <c r="Q336" s="27">
        <f>IF(O336&gt;0,O336,"")</f>
        <v/>
      </c>
      <c r="R336" s="28">
        <f>IF(O336&gt;0,P336,"")</f>
        <v/>
      </c>
    </row>
    <row r="337">
      <c r="A337" t="inlineStr">
        <is>
          <t>050373</t>
        </is>
      </c>
      <c r="B337" t="inlineStr">
        <is>
          <t>Los Angeles General Medical Center</t>
        </is>
      </c>
      <c r="C337" t="inlineStr">
        <is>
          <t>California</t>
        </is>
      </c>
      <c r="D337" t="inlineStr">
        <is>
          <t>CA</t>
        </is>
      </c>
      <c r="E337" t="inlineStr">
        <is>
          <t>Pacific</t>
        </is>
      </c>
      <c r="F337" t="inlineStr">
        <is>
          <t>IPPS</t>
        </is>
      </c>
      <c r="G337" s="16" t="n">
        <v>1.4315</v>
      </c>
      <c r="H337" s="16" t="n">
        <v>1.4159</v>
      </c>
      <c r="I337" s="16" t="n">
        <v>1.9346</v>
      </c>
      <c r="J337" s="16" t="n">
        <v>1.9219</v>
      </c>
      <c r="K337" s="17" t="n">
        <v>2518</v>
      </c>
      <c r="L337" s="16" t="n">
        <v>1</v>
      </c>
      <c r="M337" s="18" t="n">
        <v>42262066.05243176</v>
      </c>
      <c r="N337" s="18" t="n">
        <v>42975837.34017579</v>
      </c>
      <c r="O337" s="19" t="n">
        <v>713771.2877440304</v>
      </c>
      <c r="P337" s="20" t="n">
        <v>0.01688917164765446</v>
      </c>
      <c r="Q337" s="27">
        <f>IF(O337&gt;0,O337,"")</f>
        <v/>
      </c>
      <c r="R337" s="28">
        <f>IF(O337&gt;0,P337,"")</f>
        <v/>
      </c>
    </row>
    <row r="338">
      <c r="A338" t="inlineStr">
        <is>
          <t>050376</t>
        </is>
      </c>
      <c r="B338" t="inlineStr">
        <is>
          <t>Lac/Harbor-Ucla Med Center</t>
        </is>
      </c>
      <c r="C338" t="inlineStr">
        <is>
          <t>California</t>
        </is>
      </c>
      <c r="D338" t="inlineStr">
        <is>
          <t>CA</t>
        </is>
      </c>
      <c r="E338" t="inlineStr">
        <is>
          <t>Pacific</t>
        </is>
      </c>
      <c r="F338" t="inlineStr">
        <is>
          <t>IPPS</t>
        </is>
      </c>
      <c r="G338" s="16" t="n">
        <v>1.4315</v>
      </c>
      <c r="H338" s="16" t="n">
        <v>1.4159</v>
      </c>
      <c r="I338" s="16" t="n">
        <v>1.8817</v>
      </c>
      <c r="J338" s="16" t="n">
        <v>1.8706</v>
      </c>
      <c r="K338" s="17" t="n">
        <v>2100</v>
      </c>
      <c r="L338" s="16" t="n">
        <v>1</v>
      </c>
      <c r="M338" s="18" t="n">
        <v>34282579.74421398</v>
      </c>
      <c r="N338" s="18" t="n">
        <v>34884946.35077187</v>
      </c>
      <c r="O338" s="19" t="n">
        <v>602366.6065578833</v>
      </c>
      <c r="P338" s="20" t="n">
        <v>0.01757063240433495</v>
      </c>
      <c r="Q338" s="27">
        <f>IF(O338&gt;0,O338,"")</f>
        <v/>
      </c>
      <c r="R338" s="28">
        <f>IF(O338&gt;0,P338,"")</f>
        <v/>
      </c>
    </row>
    <row r="339">
      <c r="A339" t="inlineStr">
        <is>
          <t>050378</t>
        </is>
      </c>
      <c r="B339" t="inlineStr">
        <is>
          <t>Pacifica Hospital Of The Valley</t>
        </is>
      </c>
      <c r="C339" t="inlineStr">
        <is>
          <t>California</t>
        </is>
      </c>
      <c r="D339" t="inlineStr">
        <is>
          <t>CA</t>
        </is>
      </c>
      <c r="E339" t="inlineStr">
        <is>
          <t>Pacific</t>
        </is>
      </c>
      <c r="F339" t="inlineStr">
        <is>
          <t>IPPS</t>
        </is>
      </c>
      <c r="G339" s="16" t="n">
        <v>1.4315</v>
      </c>
      <c r="H339" s="16" t="n">
        <v>1.4159</v>
      </c>
      <c r="I339" s="16" t="n">
        <v>1.3206</v>
      </c>
      <c r="J339" s="16" t="n">
        <v>1.2999</v>
      </c>
      <c r="K339" s="17" t="n">
        <v>309</v>
      </c>
      <c r="L339" s="16" t="n">
        <v>1</v>
      </c>
      <c r="M339" s="18" t="n">
        <v>3540247.197026644</v>
      </c>
      <c r="N339" s="18" t="n">
        <v>3567025.859862335</v>
      </c>
      <c r="O339" s="19" t="n">
        <v>26778.66283569112</v>
      </c>
      <c r="P339" s="20" t="n">
        <v>0.00756406582517226</v>
      </c>
      <c r="Q339" s="27">
        <f>IF(O339&gt;0,O339,"")</f>
        <v/>
      </c>
      <c r="R339" s="28">
        <f>IF(O339&gt;0,P339,"")</f>
        <v/>
      </c>
    </row>
    <row r="340">
      <c r="A340" t="inlineStr">
        <is>
          <t>050380</t>
        </is>
      </c>
      <c r="B340" t="inlineStr">
        <is>
          <t>Good Samaritan Hospital</t>
        </is>
      </c>
      <c r="C340" t="inlineStr">
        <is>
          <t>California</t>
        </is>
      </c>
      <c r="D340" t="inlineStr">
        <is>
          <t>CA</t>
        </is>
      </c>
      <c r="E340" t="inlineStr">
        <is>
          <t>Pacific</t>
        </is>
      </c>
      <c r="F340" t="inlineStr">
        <is>
          <t>IPPS</t>
        </is>
      </c>
      <c r="G340" s="16" t="n">
        <v>1.7328</v>
      </c>
      <c r="H340" s="16" t="n">
        <v>1.7654</v>
      </c>
      <c r="I340" s="16" t="n">
        <v>1.9227</v>
      </c>
      <c r="J340" s="16" t="n">
        <v>1.9241</v>
      </c>
      <c r="K340" s="17" t="n">
        <v>5043</v>
      </c>
      <c r="L340" s="16" t="n">
        <v>1</v>
      </c>
      <c r="M340" s="18" t="n">
        <v>97141104.58833306</v>
      </c>
      <c r="N340" s="18" t="n">
        <v>101765476.3079252</v>
      </c>
      <c r="O340" s="19" t="n">
        <v>4624371.719592139</v>
      </c>
      <c r="P340" s="20" t="n">
        <v>0.04760468536145862</v>
      </c>
      <c r="Q340" s="27">
        <f>IF(O340&gt;0,O340,"")</f>
        <v/>
      </c>
      <c r="R340" s="28">
        <f>IF(O340&gt;0,P340,"")</f>
        <v/>
      </c>
    </row>
    <row r="341">
      <c r="A341" t="inlineStr">
        <is>
          <t>050382</t>
        </is>
      </c>
      <c r="B341" t="inlineStr">
        <is>
          <t>Emanate Health Inter-Community Hospital</t>
        </is>
      </c>
      <c r="C341" t="inlineStr">
        <is>
          <t>California</t>
        </is>
      </c>
      <c r="D341" t="inlineStr">
        <is>
          <t>CA</t>
        </is>
      </c>
      <c r="E341" t="inlineStr">
        <is>
          <t>Pacific</t>
        </is>
      </c>
      <c r="F341" t="inlineStr">
        <is>
          <t>IPPS</t>
        </is>
      </c>
      <c r="G341" s="16" t="n">
        <v>1.4315</v>
      </c>
      <c r="H341" s="16" t="n">
        <v>1.4159</v>
      </c>
      <c r="I341" s="16" t="n">
        <v>1.7916</v>
      </c>
      <c r="J341" s="16" t="n">
        <v>1.7863</v>
      </c>
      <c r="K341" s="17" t="n">
        <v>4115</v>
      </c>
      <c r="L341" s="16" t="n">
        <v>1</v>
      </c>
      <c r="M341" s="18" t="n">
        <v>63960920.97924484</v>
      </c>
      <c r="N341" s="18" t="n">
        <v>65277283.4097461</v>
      </c>
      <c r="O341" s="19" t="n">
        <v>1316362.430501267</v>
      </c>
      <c r="P341" s="20" t="n">
        <v>0.0205807297697984</v>
      </c>
      <c r="Q341" s="27">
        <f>IF(O341&gt;0,O341,"")</f>
        <v/>
      </c>
      <c r="R341" s="28">
        <f>IF(O341&gt;0,P341,"")</f>
        <v/>
      </c>
    </row>
    <row r="342">
      <c r="A342" t="inlineStr">
        <is>
          <t>050390</t>
        </is>
      </c>
      <c r="B342" t="inlineStr">
        <is>
          <t>Hemet Global Medical Center</t>
        </is>
      </c>
      <c r="C342" t="inlineStr">
        <is>
          <t>California</t>
        </is>
      </c>
      <c r="D342" t="inlineStr">
        <is>
          <t>CA</t>
        </is>
      </c>
      <c r="E342" t="inlineStr">
        <is>
          <t>Pacific</t>
        </is>
      </c>
      <c r="F342" t="inlineStr">
        <is>
          <t>IPPS</t>
        </is>
      </c>
      <c r="G342" s="16" t="n">
        <v>1.4315</v>
      </c>
      <c r="H342" s="16" t="n">
        <v>1.4159</v>
      </c>
      <c r="I342" s="16" t="n">
        <v>1.6927</v>
      </c>
      <c r="J342" s="16" t="n">
        <v>1.6773</v>
      </c>
      <c r="K342" s="17" t="n">
        <v>1428</v>
      </c>
      <c r="L342" s="16" t="n">
        <v>1</v>
      </c>
      <c r="M342" s="18" t="n">
        <v>20970656.03361912</v>
      </c>
      <c r="N342" s="18" t="n">
        <v>21270455.44190193</v>
      </c>
      <c r="O342" s="19" t="n">
        <v>299799.4082828164</v>
      </c>
      <c r="P342" s="20" t="n">
        <v>0.01429613874750474</v>
      </c>
      <c r="Q342" s="27">
        <f>IF(O342&gt;0,O342,"")</f>
        <v/>
      </c>
      <c r="R342" s="28">
        <f>IF(O342&gt;0,P342,"")</f>
        <v/>
      </c>
    </row>
    <row r="343">
      <c r="A343" t="inlineStr">
        <is>
          <t>050393</t>
        </is>
      </c>
      <c r="B343" t="inlineStr">
        <is>
          <t>Pih Health Downey Hospital</t>
        </is>
      </c>
      <c r="C343" t="inlineStr">
        <is>
          <t>California</t>
        </is>
      </c>
      <c r="D343" t="inlineStr">
        <is>
          <t>CA</t>
        </is>
      </c>
      <c r="E343" t="inlineStr">
        <is>
          <t>Pacific</t>
        </is>
      </c>
      <c r="F343" t="inlineStr">
        <is>
          <t>IPPS</t>
        </is>
      </c>
      <c r="G343" s="16" t="n">
        <v>1.4315</v>
      </c>
      <c r="H343" s="16" t="n">
        <v>1.4159</v>
      </c>
      <c r="I343" s="16" t="n">
        <v>1.6861</v>
      </c>
      <c r="J343" s="16" t="n">
        <v>1.6751</v>
      </c>
      <c r="K343" s="17" t="n">
        <v>1711</v>
      </c>
      <c r="L343" s="16" t="n">
        <v>1</v>
      </c>
      <c r="M343" s="18" t="n">
        <v>25028634.32412852</v>
      </c>
      <c r="N343" s="18" t="n">
        <v>25452390.80016508</v>
      </c>
      <c r="O343" s="19" t="n">
        <v>423756.4760365523</v>
      </c>
      <c r="P343" s="20" t="n">
        <v>0.01693086688425647</v>
      </c>
      <c r="Q343" s="27">
        <f>IF(O343&gt;0,O343,"")</f>
        <v/>
      </c>
      <c r="R343" s="28">
        <f>IF(O343&gt;0,P343,"")</f>
        <v/>
      </c>
    </row>
    <row r="344">
      <c r="A344" t="inlineStr">
        <is>
          <t>050394</t>
        </is>
      </c>
      <c r="B344" t="inlineStr">
        <is>
          <t>Community Memorial Hospital - Ventura</t>
        </is>
      </c>
      <c r="C344" t="inlineStr">
        <is>
          <t>California</t>
        </is>
      </c>
      <c r="D344" t="inlineStr">
        <is>
          <t>CA</t>
        </is>
      </c>
      <c r="E344" t="inlineStr">
        <is>
          <t>Pacific</t>
        </is>
      </c>
      <c r="F344" t="inlineStr">
        <is>
          <t>Rural Referral Center (RRC)</t>
        </is>
      </c>
      <c r="G344" s="16" t="n">
        <v>1.4315</v>
      </c>
      <c r="H344" s="16" t="n">
        <v>1.4159</v>
      </c>
      <c r="I344" s="16" t="n">
        <v>1.903</v>
      </c>
      <c r="J344" s="16" t="n">
        <v>1.9045</v>
      </c>
      <c r="K344" s="17" t="n">
        <v>3318</v>
      </c>
      <c r="L344" s="16" t="n">
        <v>1</v>
      </c>
      <c r="M344" s="18" t="n">
        <v>54779616.2088101</v>
      </c>
      <c r="N344" s="18" t="n">
        <v>56117096.60727634</v>
      </c>
      <c r="O344" s="19" t="n">
        <v>1337480.398466237</v>
      </c>
      <c r="P344" s="20" t="n">
        <v>0.02441565843338516</v>
      </c>
      <c r="Q344" s="27">
        <f>IF(O344&gt;0,O344,"")</f>
        <v/>
      </c>
      <c r="R344" s="28">
        <f>IF(O344&gt;0,P344,"")</f>
        <v/>
      </c>
    </row>
    <row r="345">
      <c r="A345" t="inlineStr">
        <is>
          <t>050396</t>
        </is>
      </c>
      <c r="B345" t="inlineStr">
        <is>
          <t>Santa Barbara Cottage Hospital</t>
        </is>
      </c>
      <c r="C345" t="inlineStr">
        <is>
          <t>California</t>
        </is>
      </c>
      <c r="D345" t="inlineStr">
        <is>
          <t>CA</t>
        </is>
      </c>
      <c r="E345" t="inlineStr">
        <is>
          <t>Pacific</t>
        </is>
      </c>
      <c r="F345" t="inlineStr">
        <is>
          <t>SCH/RRC</t>
        </is>
      </c>
      <c r="G345" s="16" t="n">
        <v>1.4315</v>
      </c>
      <c r="H345" s="16" t="n">
        <v>1.4159</v>
      </c>
      <c r="I345" s="16" t="n">
        <v>2.0612</v>
      </c>
      <c r="J345" s="16" t="n">
        <v>2.0616</v>
      </c>
      <c r="K345" s="17" t="n">
        <v>7160</v>
      </c>
      <c r="L345" s="16" t="n">
        <v>1</v>
      </c>
      <c r="M345" s="18" t="n">
        <v>128037436.7961142</v>
      </c>
      <c r="N345" s="18" t="n">
        <v>131085683.391817</v>
      </c>
      <c r="O345" s="19" t="n">
        <v>3048246.595702827</v>
      </c>
      <c r="P345" s="20" t="n">
        <v>0.02380746344178095</v>
      </c>
      <c r="Q345" s="27">
        <f>IF(O345&gt;0,O345,"")</f>
        <v/>
      </c>
      <c r="R345" s="28">
        <f>IF(O345&gt;0,P345,"")</f>
        <v/>
      </c>
    </row>
    <row r="346">
      <c r="A346" t="inlineStr">
        <is>
          <t>050407</t>
        </is>
      </c>
      <c r="B346" t="inlineStr">
        <is>
          <t>Chinese Hospital</t>
        </is>
      </c>
      <c r="C346" t="inlineStr">
        <is>
          <t>California</t>
        </is>
      </c>
      <c r="D346" t="inlineStr">
        <is>
          <t>CA</t>
        </is>
      </c>
      <c r="E346" t="inlineStr">
        <is>
          <t>Pacific</t>
        </is>
      </c>
      <c r="F346" t="inlineStr">
        <is>
          <t>IPPS</t>
        </is>
      </c>
      <c r="G346" s="16" t="n">
        <v>1.6917</v>
      </c>
      <c r="H346" s="16" t="n">
        <v>1.7523</v>
      </c>
      <c r="I346" s="16" t="n">
        <v>1.5825</v>
      </c>
      <c r="J346" s="16" t="n">
        <v>1.5735</v>
      </c>
      <c r="K346" s="17" t="n">
        <v>293</v>
      </c>
      <c r="L346" s="16" t="n">
        <v>1</v>
      </c>
      <c r="M346" s="18" t="n">
        <v>4560369.741458038</v>
      </c>
      <c r="N346" s="18" t="n">
        <v>4807467.443912381</v>
      </c>
      <c r="O346" s="19" t="n">
        <v>247097.7024543434</v>
      </c>
      <c r="P346" s="20" t="n">
        <v>0.05418369923122539</v>
      </c>
      <c r="Q346" s="27">
        <f>IF(O346&gt;0,O346,"")</f>
        <v/>
      </c>
      <c r="R346" s="28">
        <f>IF(O346&gt;0,P346,"")</f>
        <v/>
      </c>
    </row>
    <row r="347">
      <c r="A347" t="inlineStr">
        <is>
          <t>050411</t>
        </is>
      </c>
      <c r="B347" t="inlineStr">
        <is>
          <t>Kaiser Foundation Hospital - South Bay</t>
        </is>
      </c>
      <c r="C347" t="inlineStr">
        <is>
          <t>California</t>
        </is>
      </c>
      <c r="D347" t="inlineStr">
        <is>
          <t>CA</t>
        </is>
      </c>
      <c r="E347" t="inlineStr">
        <is>
          <t>Pacific</t>
        </is>
      </c>
      <c r="F347" t="inlineStr">
        <is>
          <t>IPPS</t>
        </is>
      </c>
      <c r="G347" s="16" t="n">
        <v>1.4315</v>
      </c>
      <c r="H347" s="16" t="n">
        <v>1.4159</v>
      </c>
      <c r="I347" s="16" t="n">
        <v>1.7631</v>
      </c>
      <c r="J347" s="16" t="n">
        <v>1.7524</v>
      </c>
      <c r="K347" s="17" t="n">
        <v>437</v>
      </c>
      <c r="L347" s="16" t="n">
        <v>1</v>
      </c>
      <c r="M347" s="18" t="n">
        <v>6684396.415513163</v>
      </c>
      <c r="N347" s="18" t="n">
        <v>6800682.758647715</v>
      </c>
      <c r="O347" s="19" t="n">
        <v>116286.3431345522</v>
      </c>
      <c r="P347" s="20" t="n">
        <v>0.01739668564010875</v>
      </c>
      <c r="Q347" s="27">
        <f>IF(O347&gt;0,O347,"")</f>
        <v/>
      </c>
      <c r="R347" s="28">
        <f>IF(O347&gt;0,P347,"")</f>
        <v/>
      </c>
    </row>
    <row r="348">
      <c r="A348" t="inlineStr">
        <is>
          <t>050414</t>
        </is>
      </c>
      <c r="B348" t="inlineStr">
        <is>
          <t>Mercy Hospital Of Folsom</t>
        </is>
      </c>
      <c r="C348" t="inlineStr">
        <is>
          <t>California</t>
        </is>
      </c>
      <c r="D348" t="inlineStr">
        <is>
          <t>CA</t>
        </is>
      </c>
      <c r="E348" t="inlineStr">
        <is>
          <t>Pacific</t>
        </is>
      </c>
      <c r="F348" t="inlineStr">
        <is>
          <t>IPPS</t>
        </is>
      </c>
      <c r="G348" s="16" t="n">
        <v>1.4505</v>
      </c>
      <c r="H348" s="16" t="n">
        <v>1.4797</v>
      </c>
      <c r="I348" s="16" t="n">
        <v>1.5341</v>
      </c>
      <c r="J348" s="16" t="n">
        <v>1.5233</v>
      </c>
      <c r="K348" s="17" t="n">
        <v>1956</v>
      </c>
      <c r="L348" s="16" t="n">
        <v>1</v>
      </c>
      <c r="M348" s="18" t="n">
        <v>26287219.3442265</v>
      </c>
      <c r="N348" s="18" t="n">
        <v>27334355.75446235</v>
      </c>
      <c r="O348" s="19" t="n">
        <v>1047136.410235852</v>
      </c>
      <c r="P348" s="20" t="n">
        <v>0.03983443043266713</v>
      </c>
      <c r="Q348" s="27">
        <f>IF(O348&gt;0,O348,"")</f>
        <v/>
      </c>
      <c r="R348" s="28">
        <f>IF(O348&gt;0,P348,"")</f>
        <v/>
      </c>
    </row>
    <row r="349">
      <c r="A349" t="inlineStr">
        <is>
          <t>050417</t>
        </is>
      </c>
      <c r="B349" t="inlineStr">
        <is>
          <t>Sutter Coast Hospital</t>
        </is>
      </c>
      <c r="C349" t="inlineStr">
        <is>
          <t>California</t>
        </is>
      </c>
      <c r="D349" t="inlineStr">
        <is>
          <t>CA</t>
        </is>
      </c>
      <c r="E349" t="inlineStr">
        <is>
          <t>Pacific</t>
        </is>
      </c>
      <c r="F349" t="inlineStr">
        <is>
          <t>Sole Community Hospital (SCH)</t>
        </is>
      </c>
      <c r="G349" s="16" t="n">
        <v>1.4315</v>
      </c>
      <c r="H349" s="16" t="n">
        <v>1.4159</v>
      </c>
      <c r="I349" s="16" t="n">
        <v>1.5907</v>
      </c>
      <c r="J349" s="16" t="n">
        <v>1.5771</v>
      </c>
      <c r="K349" s="17" t="n">
        <v>761</v>
      </c>
      <c r="L349" s="16" t="n">
        <v>1</v>
      </c>
      <c r="M349" s="18" t="n">
        <v>10502114.60126765</v>
      </c>
      <c r="N349" s="18" t="n">
        <v>10658147.4253587</v>
      </c>
      <c r="O349" s="19" t="n">
        <v>156032.8240910415</v>
      </c>
      <c r="P349" s="20" t="n">
        <v>0.01485727684519911</v>
      </c>
      <c r="Q349" s="27">
        <f>IF(O349&gt;0,O349,"")</f>
        <v/>
      </c>
      <c r="R349" s="28">
        <f>IF(O349&gt;0,P349,"")</f>
        <v/>
      </c>
    </row>
    <row r="350">
      <c r="A350" t="inlineStr">
        <is>
          <t>050424</t>
        </is>
      </c>
      <c r="B350" t="inlineStr">
        <is>
          <t>Scripps Green Hospital</t>
        </is>
      </c>
      <c r="C350" t="inlineStr">
        <is>
          <t>California</t>
        </is>
      </c>
      <c r="D350" t="inlineStr">
        <is>
          <t>CA</t>
        </is>
      </c>
      <c r="E350" t="inlineStr">
        <is>
          <t>Pacific</t>
        </is>
      </c>
      <c r="F350" t="inlineStr">
        <is>
          <t>Rural Referral Center (RRC)</t>
        </is>
      </c>
      <c r="G350" s="16" t="n">
        <v>1.4315</v>
      </c>
      <c r="H350" s="16" t="n">
        <v>1.4159</v>
      </c>
      <c r="I350" s="16" t="n">
        <v>2.3585</v>
      </c>
      <c r="J350" s="16" t="n">
        <v>2.4375</v>
      </c>
      <c r="K350" s="17" t="n">
        <v>2967</v>
      </c>
      <c r="L350" s="16" t="n">
        <v>1</v>
      </c>
      <c r="M350" s="18" t="n">
        <v>60709581.92753868</v>
      </c>
      <c r="N350" s="18" t="n">
        <v>64224392.5600467</v>
      </c>
      <c r="O350" s="19" t="n">
        <v>3514810.632508017</v>
      </c>
      <c r="P350" s="20" t="n">
        <v>0.05789548405560099</v>
      </c>
      <c r="Q350" s="27">
        <f>IF(O350&gt;0,O350,"")</f>
        <v/>
      </c>
      <c r="R350" s="28">
        <f>IF(O350&gt;0,P350,"")</f>
        <v/>
      </c>
    </row>
    <row r="351">
      <c r="A351" t="inlineStr">
        <is>
          <t>050425</t>
        </is>
      </c>
      <c r="B351" t="inlineStr">
        <is>
          <t>Kaiser Foundation Hospital - Sacramento</t>
        </is>
      </c>
      <c r="C351" t="inlineStr">
        <is>
          <t>California</t>
        </is>
      </c>
      <c r="D351" t="inlineStr">
        <is>
          <t>CA</t>
        </is>
      </c>
      <c r="E351" t="inlineStr">
        <is>
          <t>Pacific</t>
        </is>
      </c>
      <c r="F351" t="inlineStr">
        <is>
          <t>Rural Referral Center (RRC)</t>
        </is>
      </c>
      <c r="G351" s="16" t="n">
        <v>1.6496</v>
      </c>
      <c r="H351" s="16" t="n">
        <v>1.6137</v>
      </c>
      <c r="I351" s="16" t="n">
        <v>1.8327</v>
      </c>
      <c r="J351" s="16" t="n">
        <v>1.8216</v>
      </c>
      <c r="K351" s="17" t="n">
        <v>907</v>
      </c>
      <c r="L351" s="16" t="n">
        <v>1</v>
      </c>
      <c r="M351" s="18" t="n">
        <v>16036970.20434907</v>
      </c>
      <c r="N351" s="18" t="n">
        <v>16175199.67757218</v>
      </c>
      <c r="O351" s="19" t="n">
        <v>138229.4732231162</v>
      </c>
      <c r="P351" s="20" t="n">
        <v>0.008619425705837489</v>
      </c>
      <c r="Q351" s="27">
        <f>IF(O351&gt;0,O351,"")</f>
        <v/>
      </c>
      <c r="R351" s="28">
        <f>IF(O351&gt;0,P351,"")</f>
        <v/>
      </c>
    </row>
    <row r="352">
      <c r="A352" t="inlineStr">
        <is>
          <t>050426</t>
        </is>
      </c>
      <c r="B352" t="inlineStr">
        <is>
          <t>West Anaheim Medical Center</t>
        </is>
      </c>
      <c r="C352" t="inlineStr">
        <is>
          <t>California</t>
        </is>
      </c>
      <c r="D352" t="inlineStr">
        <is>
          <t>CA</t>
        </is>
      </c>
      <c r="E352" t="inlineStr">
        <is>
          <t>Pacific</t>
        </is>
      </c>
      <c r="F352" t="inlineStr">
        <is>
          <t>IPPS</t>
        </is>
      </c>
      <c r="G352" s="16" t="n">
        <v>1.4315</v>
      </c>
      <c r="H352" s="16" t="n">
        <v>1.4159</v>
      </c>
      <c r="I352" s="16" t="n">
        <v>1.7735</v>
      </c>
      <c r="J352" s="16" t="n">
        <v>1.7636</v>
      </c>
      <c r="K352" s="17" t="n">
        <v>2551</v>
      </c>
      <c r="L352" s="16" t="n">
        <v>1</v>
      </c>
      <c r="M352" s="18" t="n">
        <v>39250524.69142728</v>
      </c>
      <c r="N352" s="18" t="n">
        <v>39952906.91582238</v>
      </c>
      <c r="O352" s="19" t="n">
        <v>702382.2243950963</v>
      </c>
      <c r="P352" s="20" t="n">
        <v>0.01789484930244777</v>
      </c>
      <c r="Q352" s="27">
        <f>IF(O352&gt;0,O352,"")</f>
        <v/>
      </c>
      <c r="R352" s="28">
        <f>IF(O352&gt;0,P352,"")</f>
        <v/>
      </c>
    </row>
    <row r="353">
      <c r="A353" t="inlineStr">
        <is>
          <t>050438</t>
        </is>
      </c>
      <c r="B353" t="inlineStr">
        <is>
          <t>Huntington Hospital</t>
        </is>
      </c>
      <c r="C353" t="inlineStr">
        <is>
          <t>California</t>
        </is>
      </c>
      <c r="D353" t="inlineStr">
        <is>
          <t>CA</t>
        </is>
      </c>
      <c r="E353" t="inlineStr">
        <is>
          <t>Pacific</t>
        </is>
      </c>
      <c r="F353" t="inlineStr">
        <is>
          <t>Rural Referral Center (RRC)</t>
        </is>
      </c>
      <c r="G353" s="16" t="n">
        <v>1.4315</v>
      </c>
      <c r="H353" s="16" t="n">
        <v>1.4159</v>
      </c>
      <c r="I353" s="16" t="n">
        <v>2.0593</v>
      </c>
      <c r="J353" s="16" t="n">
        <v>2.0709</v>
      </c>
      <c r="K353" s="17" t="n">
        <v>6561</v>
      </c>
      <c r="L353" s="16" t="n">
        <v>1</v>
      </c>
      <c r="M353" s="18" t="n">
        <v>117217774.7431254</v>
      </c>
      <c r="N353" s="18" t="n">
        <v>120661022.2961449</v>
      </c>
      <c r="O353" s="19" t="n">
        <v>3443247.553019494</v>
      </c>
      <c r="P353" s="20" t="n">
        <v>0.02937479030432997</v>
      </c>
      <c r="Q353" s="27">
        <f>IF(O353&gt;0,O353,"")</f>
        <v/>
      </c>
      <c r="R353" s="28">
        <f>IF(O353&gt;0,P353,"")</f>
        <v/>
      </c>
    </row>
    <row r="354">
      <c r="A354" t="inlineStr">
        <is>
          <t>050441</t>
        </is>
      </c>
      <c r="B354" t="inlineStr">
        <is>
          <t>Stanford Health Care</t>
        </is>
      </c>
      <c r="C354" t="inlineStr">
        <is>
          <t>California</t>
        </is>
      </c>
      <c r="D354" t="inlineStr">
        <is>
          <t>CA</t>
        </is>
      </c>
      <c r="E354" t="inlineStr">
        <is>
          <t>Pacific</t>
        </is>
      </c>
      <c r="F354" t="inlineStr">
        <is>
          <t>Rural Referral Center (RRC)</t>
        </is>
      </c>
      <c r="G354" s="16" t="n">
        <v>1.7328</v>
      </c>
      <c r="H354" s="16" t="n">
        <v>1.7654</v>
      </c>
      <c r="I354" s="16" t="n">
        <v>2.5557</v>
      </c>
      <c r="J354" s="16" t="n">
        <v>2.5747</v>
      </c>
      <c r="K354" s="17" t="n">
        <v>13614</v>
      </c>
      <c r="L354" s="16" t="n">
        <v>1</v>
      </c>
      <c r="M354" s="18" t="n">
        <v>348576546.0514922</v>
      </c>
      <c r="N354" s="18" t="n">
        <v>367617554.0696772</v>
      </c>
      <c r="O354" s="19" t="n">
        <v>19041008.01818508</v>
      </c>
      <c r="P354" s="20" t="n">
        <v>0.05462504070876965</v>
      </c>
      <c r="Q354" s="27">
        <f>IF(O354&gt;0,O354,"")</f>
        <v/>
      </c>
      <c r="R354" s="28">
        <f>IF(O354&gt;0,P354,"")</f>
        <v/>
      </c>
    </row>
    <row r="355">
      <c r="A355" t="inlineStr">
        <is>
          <t>050444</t>
        </is>
      </c>
      <c r="B355" t="inlineStr">
        <is>
          <t>Mercy Medical Center</t>
        </is>
      </c>
      <c r="C355" t="inlineStr">
        <is>
          <t>California</t>
        </is>
      </c>
      <c r="D355" t="inlineStr">
        <is>
          <t>CA</t>
        </is>
      </c>
      <c r="E355" t="inlineStr">
        <is>
          <t>Pacific</t>
        </is>
      </c>
      <c r="F355" t="inlineStr">
        <is>
          <t>Rural Referral Center (RRC)</t>
        </is>
      </c>
      <c r="G355" s="16" t="n">
        <v>1.4315</v>
      </c>
      <c r="H355" s="16" t="n">
        <v>1.4159</v>
      </c>
      <c r="I355" s="16" t="n">
        <v>1.6643</v>
      </c>
      <c r="J355" s="16" t="n">
        <v>1.6537</v>
      </c>
      <c r="K355" s="17" t="n">
        <v>3037</v>
      </c>
      <c r="L355" s="16" t="n">
        <v>1</v>
      </c>
      <c r="M355" s="18" t="n">
        <v>43851072.5638703</v>
      </c>
      <c r="N355" s="18" t="n">
        <v>44600461.54396204</v>
      </c>
      <c r="O355" s="19" t="n">
        <v>749388.9800917432</v>
      </c>
      <c r="P355" s="20" t="n">
        <v>0.01708941050416127</v>
      </c>
      <c r="Q355" s="27">
        <f>IF(O355&gt;0,O355,"")</f>
        <v/>
      </c>
      <c r="R355" s="28">
        <f>IF(O355&gt;0,P355,"")</f>
        <v/>
      </c>
    </row>
    <row r="356">
      <c r="A356" t="inlineStr">
        <is>
          <t>050454</t>
        </is>
      </c>
      <c r="B356" t="inlineStr">
        <is>
          <t>Ucsf Medical Center</t>
        </is>
      </c>
      <c r="C356" t="inlineStr">
        <is>
          <t>California</t>
        </is>
      </c>
      <c r="D356" t="inlineStr">
        <is>
          <t>CA</t>
        </is>
      </c>
      <c r="E356" t="inlineStr">
        <is>
          <t>Pacific</t>
        </is>
      </c>
      <c r="F356" t="inlineStr">
        <is>
          <t>Rural Referral Center (RRC)</t>
        </is>
      </c>
      <c r="G356" s="16" t="n">
        <v>1.7197</v>
      </c>
      <c r="H356" s="16" t="n">
        <v>1.7433</v>
      </c>
      <c r="I356" s="16" t="n">
        <v>3.0293</v>
      </c>
      <c r="J356" s="16" t="n">
        <v>3.11</v>
      </c>
      <c r="K356" s="17" t="n">
        <v>9626</v>
      </c>
      <c r="L356" s="16" t="n">
        <v>1</v>
      </c>
      <c r="M356" s="18" t="n">
        <v>290437318.8549492</v>
      </c>
      <c r="N356" s="18" t="n">
        <v>310928830.1193598</v>
      </c>
      <c r="O356" s="19" t="n">
        <v>20491511.26441056</v>
      </c>
      <c r="P356" s="20" t="n">
        <v>0.07055398853425053</v>
      </c>
      <c r="Q356" s="27">
        <f>IF(O356&gt;0,O356,"")</f>
        <v/>
      </c>
      <c r="R356" s="28">
        <f>IF(O356&gt;0,P356,"")</f>
        <v/>
      </c>
    </row>
    <row r="357">
      <c r="A357" t="inlineStr">
        <is>
          <t>050455</t>
        </is>
      </c>
      <c r="B357" t="inlineStr">
        <is>
          <t>Adventist Health Bakersfield</t>
        </is>
      </c>
      <c r="C357" t="inlineStr">
        <is>
          <t>California</t>
        </is>
      </c>
      <c r="D357" t="inlineStr">
        <is>
          <t>CA</t>
        </is>
      </c>
      <c r="E357" t="inlineStr">
        <is>
          <t>Pacific</t>
        </is>
      </c>
      <c r="F357" t="inlineStr">
        <is>
          <t>IPPS</t>
        </is>
      </c>
      <c r="G357" s="16" t="n">
        <v>1.4315</v>
      </c>
      <c r="H357" s="16" t="n">
        <v>1.4159</v>
      </c>
      <c r="I357" s="16" t="n">
        <v>2.0379</v>
      </c>
      <c r="J357" s="16" t="n">
        <v>2.0341</v>
      </c>
      <c r="K357" s="17" t="n">
        <v>3660</v>
      </c>
      <c r="L357" s="16" t="n">
        <v>1</v>
      </c>
      <c r="M357" s="18" t="n">
        <v>64709459.15023276</v>
      </c>
      <c r="N357" s="18" t="n">
        <v>66113663.02177159</v>
      </c>
      <c r="O357" s="19" t="n">
        <v>1404203.871538825</v>
      </c>
      <c r="P357" s="20" t="n">
        <v>0.02170013302504591</v>
      </c>
      <c r="Q357" s="27">
        <f>IF(O357&gt;0,O357,"")</f>
        <v/>
      </c>
      <c r="R357" s="28">
        <f>IF(O357&gt;0,P357,"")</f>
        <v/>
      </c>
    </row>
    <row r="358">
      <c r="A358" t="inlineStr">
        <is>
          <t>050457</t>
        </is>
      </c>
      <c r="B358" t="inlineStr">
        <is>
          <t>Ucsf Health St. Mary'S Hospital</t>
        </is>
      </c>
      <c r="C358" t="inlineStr">
        <is>
          <t>California</t>
        </is>
      </c>
      <c r="D358" t="inlineStr">
        <is>
          <t>CA</t>
        </is>
      </c>
      <c r="E358" t="inlineStr">
        <is>
          <t>Pacific</t>
        </is>
      </c>
      <c r="F358" t="inlineStr">
        <is>
          <t>IPPS</t>
        </is>
      </c>
      <c r="G358" s="16" t="n">
        <v>1.6917</v>
      </c>
      <c r="H358" s="16" t="n">
        <v>1.7523</v>
      </c>
      <c r="I358" s="16" t="n">
        <v>1.6096</v>
      </c>
      <c r="J358" s="16" t="n">
        <v>1.5978</v>
      </c>
      <c r="K358" s="17" t="n">
        <v>1913</v>
      </c>
      <c r="L358" s="16" t="n">
        <v>1</v>
      </c>
      <c r="M358" s="18" t="n">
        <v>30284586.60559487</v>
      </c>
      <c r="N358" s="18" t="n">
        <v>31872737.87993022</v>
      </c>
      <c r="O358" s="19" t="n">
        <v>1588151.274335343</v>
      </c>
      <c r="P358" s="20" t="n">
        <v>0.0524409097940912</v>
      </c>
      <c r="Q358" s="27">
        <f>IF(O358&gt;0,O358,"")</f>
        <v/>
      </c>
      <c r="R358" s="28">
        <f>IF(O358&gt;0,P358,"")</f>
        <v/>
      </c>
    </row>
    <row r="359">
      <c r="A359" t="inlineStr">
        <is>
          <t>050464</t>
        </is>
      </c>
      <c r="B359" t="inlineStr">
        <is>
          <t>Doctors Medical Center</t>
        </is>
      </c>
      <c r="C359" t="inlineStr">
        <is>
          <t>California</t>
        </is>
      </c>
      <c r="D359" t="inlineStr">
        <is>
          <t>CA</t>
        </is>
      </c>
      <c r="E359" t="inlineStr">
        <is>
          <t>Pacific</t>
        </is>
      </c>
      <c r="F359" t="inlineStr">
        <is>
          <t>IPPS</t>
        </is>
      </c>
      <c r="G359" s="16" t="n">
        <v>1.4315</v>
      </c>
      <c r="H359" s="16" t="n">
        <v>1.4159</v>
      </c>
      <c r="I359" s="16" t="n">
        <v>2.1143</v>
      </c>
      <c r="J359" s="16" t="n">
        <v>2.1171</v>
      </c>
      <c r="K359" s="17" t="n">
        <v>4054</v>
      </c>
      <c r="L359" s="16" t="n">
        <v>1</v>
      </c>
      <c r="M359" s="18" t="n">
        <v>74362532.09834038</v>
      </c>
      <c r="N359" s="18" t="n">
        <v>76218948.17362249</v>
      </c>
      <c r="O359" s="19" t="n">
        <v>1856416.075282112</v>
      </c>
      <c r="P359" s="20" t="n">
        <v>0.02496440106190982</v>
      </c>
      <c r="Q359" s="27">
        <f>IF(O359&gt;0,O359,"")</f>
        <v/>
      </c>
      <c r="R359" s="28">
        <f>IF(O359&gt;0,P359,"")</f>
        <v/>
      </c>
    </row>
    <row r="360">
      <c r="A360" t="inlineStr">
        <is>
          <t>050468</t>
        </is>
      </c>
      <c r="B360" t="inlineStr">
        <is>
          <t>Memorial Hospital Of Gardena</t>
        </is>
      </c>
      <c r="C360" t="inlineStr">
        <is>
          <t>California</t>
        </is>
      </c>
      <c r="D360" t="inlineStr">
        <is>
          <t>CA</t>
        </is>
      </c>
      <c r="E360" t="inlineStr">
        <is>
          <t>Pacific</t>
        </is>
      </c>
      <c r="F360" t="inlineStr">
        <is>
          <t>IPPS</t>
        </is>
      </c>
      <c r="G360" s="16" t="n">
        <v>1.4315</v>
      </c>
      <c r="H360" s="16" t="n">
        <v>1.4159</v>
      </c>
      <c r="I360" s="16" t="n">
        <v>1.6238</v>
      </c>
      <c r="J360" s="16" t="n">
        <v>1.6084</v>
      </c>
      <c r="K360" s="17" t="n">
        <v>1340</v>
      </c>
      <c r="L360" s="16" t="n">
        <v>1</v>
      </c>
      <c r="M360" s="18" t="n">
        <v>18877355.3308678</v>
      </c>
      <c r="N360" s="18" t="n">
        <v>19139769.24444389</v>
      </c>
      <c r="O360" s="19" t="n">
        <v>262413.9135760926</v>
      </c>
      <c r="P360" s="20" t="n">
        <v>0.01390098925282185</v>
      </c>
      <c r="Q360" s="27">
        <f>IF(O360&gt;0,O360,"")</f>
        <v/>
      </c>
      <c r="R360" s="28">
        <f>IF(O360&gt;0,P360,"")</f>
        <v/>
      </c>
    </row>
    <row r="361">
      <c r="A361" t="inlineStr">
        <is>
          <t>050471</t>
        </is>
      </c>
      <c r="B361" t="inlineStr">
        <is>
          <t>Pih Health Good Samaritan Hospital</t>
        </is>
      </c>
      <c r="C361" t="inlineStr">
        <is>
          <t>California</t>
        </is>
      </c>
      <c r="D361" t="inlineStr">
        <is>
          <t>CA</t>
        </is>
      </c>
      <c r="E361" t="inlineStr">
        <is>
          <t>Pacific</t>
        </is>
      </c>
      <c r="F361" t="inlineStr">
        <is>
          <t>Rural Referral Center (RRC)</t>
        </is>
      </c>
      <c r="G361" s="16" t="n">
        <v>1.4315</v>
      </c>
      <c r="H361" s="16" t="n">
        <v>1.4159</v>
      </c>
      <c r="I361" s="16" t="n">
        <v>2.0381</v>
      </c>
      <c r="J361" s="16" t="n">
        <v>2.0359</v>
      </c>
      <c r="K361" s="17" t="n">
        <v>2425</v>
      </c>
      <c r="L361" s="16" t="n">
        <v>1</v>
      </c>
      <c r="M361" s="18" t="n">
        <v>42878644.43966705</v>
      </c>
      <c r="N361" s="18" t="n">
        <v>43843581.13214905</v>
      </c>
      <c r="O361" s="19" t="n">
        <v>964936.6924819946</v>
      </c>
      <c r="P361" s="20" t="n">
        <v>0.0225038992041766</v>
      </c>
      <c r="Q361" s="27">
        <f>IF(O361&gt;0,O361,"")</f>
        <v/>
      </c>
      <c r="R361" s="28">
        <f>IF(O361&gt;0,P361,"")</f>
        <v/>
      </c>
    </row>
    <row r="362">
      <c r="A362" t="inlineStr">
        <is>
          <t>050481</t>
        </is>
      </c>
      <c r="B362" t="inlineStr">
        <is>
          <t>Ucla West Valley Medical Center</t>
        </is>
      </c>
      <c r="C362" t="inlineStr">
        <is>
          <t>California</t>
        </is>
      </c>
      <c r="D362" t="inlineStr">
        <is>
          <t>CA</t>
        </is>
      </c>
      <c r="E362" t="inlineStr">
        <is>
          <t>Pacific</t>
        </is>
      </c>
      <c r="F362" t="inlineStr">
        <is>
          <t>IPPS</t>
        </is>
      </c>
      <c r="G362" s="16" t="n">
        <v>1.4315</v>
      </c>
      <c r="H362" s="16" t="n">
        <v>1.4159</v>
      </c>
      <c r="I362" s="16" t="n">
        <v>1.7792</v>
      </c>
      <c r="J362" s="16" t="n">
        <v>1.7763</v>
      </c>
      <c r="K362" s="17" t="n">
        <v>3180</v>
      </c>
      <c r="L362" s="16" t="n">
        <v>1</v>
      </c>
      <c r="M362" s="18" t="n">
        <v>49085780.96839473</v>
      </c>
      <c r="N362" s="18" t="n">
        <v>50162742.29433537</v>
      </c>
      <c r="O362" s="19" t="n">
        <v>1076961.325940639</v>
      </c>
      <c r="P362" s="20" t="n">
        <v>0.0219403930159341</v>
      </c>
      <c r="Q362" s="27">
        <f>IF(O362&gt;0,O362,"")</f>
        <v/>
      </c>
      <c r="R362" s="28">
        <f>IF(O362&gt;0,P362,"")</f>
        <v/>
      </c>
    </row>
    <row r="363">
      <c r="A363" t="inlineStr">
        <is>
          <t>050485</t>
        </is>
      </c>
      <c r="B363" t="inlineStr">
        <is>
          <t>Memorialcare Long Beach Medical Center</t>
        </is>
      </c>
      <c r="C363" t="inlineStr">
        <is>
          <t>California</t>
        </is>
      </c>
      <c r="D363" t="inlineStr">
        <is>
          <t>CA</t>
        </is>
      </c>
      <c r="E363" t="inlineStr">
        <is>
          <t>Pacific</t>
        </is>
      </c>
      <c r="F363" t="inlineStr">
        <is>
          <t>IPPS</t>
        </is>
      </c>
      <c r="G363" s="16" t="n">
        <v>1.4315</v>
      </c>
      <c r="H363" s="16" t="n">
        <v>1.4159</v>
      </c>
      <c r="I363" s="16" t="n">
        <v>2.1475</v>
      </c>
      <c r="J363" s="16" t="n">
        <v>2.1458</v>
      </c>
      <c r="K363" s="17" t="n">
        <v>3738</v>
      </c>
      <c r="L363" s="16" t="n">
        <v>1</v>
      </c>
      <c r="M363" s="18" t="n">
        <v>69642809.80031097</v>
      </c>
      <c r="N363" s="18" t="n">
        <v>71230562.29310678</v>
      </c>
      <c r="O363" s="19" t="n">
        <v>1587752.49279581</v>
      </c>
      <c r="P363" s="20" t="n">
        <v>0.02279851283066297</v>
      </c>
      <c r="Q363" s="27">
        <f>IF(O363&gt;0,O363,"")</f>
        <v/>
      </c>
      <c r="R363" s="28">
        <f>IF(O363&gt;0,P363,"")</f>
        <v/>
      </c>
    </row>
    <row r="364">
      <c r="A364" t="inlineStr">
        <is>
          <t>050488</t>
        </is>
      </c>
      <c r="B364" t="inlineStr">
        <is>
          <t>Eden Medical Center</t>
        </is>
      </c>
      <c r="C364" t="inlineStr">
        <is>
          <t>California</t>
        </is>
      </c>
      <c r="D364" t="inlineStr">
        <is>
          <t>CA</t>
        </is>
      </c>
      <c r="E364" t="inlineStr">
        <is>
          <t>Pacific</t>
        </is>
      </c>
      <c r="F364" t="inlineStr">
        <is>
          <t>IPPS</t>
        </is>
      </c>
      <c r="G364" s="16" t="n">
        <v>1.6529</v>
      </c>
      <c r="H364" s="16" t="n">
        <v>1.6564</v>
      </c>
      <c r="I364" s="16" t="n">
        <v>1.8245</v>
      </c>
      <c r="J364" s="16" t="n">
        <v>1.8147</v>
      </c>
      <c r="K364" s="17" t="n">
        <v>2936</v>
      </c>
      <c r="L364" s="16" t="n">
        <v>1</v>
      </c>
      <c r="M364" s="18" t="n">
        <v>51758909.69761606</v>
      </c>
      <c r="N364" s="18" t="n">
        <v>53207763.18666932</v>
      </c>
      <c r="O364" s="19" t="n">
        <v>1448853.489053264</v>
      </c>
      <c r="P364" s="20" t="n">
        <v>0.02799234948181292</v>
      </c>
      <c r="Q364" s="27">
        <f>IF(O364&gt;0,O364,"")</f>
        <v/>
      </c>
      <c r="R364" s="28">
        <f>IF(O364&gt;0,P364,"")</f>
        <v/>
      </c>
    </row>
    <row r="365">
      <c r="A365" t="inlineStr">
        <is>
          <t>050492</t>
        </is>
      </c>
      <c r="B365" t="inlineStr">
        <is>
          <t>Clovis Community Medical Center</t>
        </is>
      </c>
      <c r="C365" t="inlineStr">
        <is>
          <t>California</t>
        </is>
      </c>
      <c r="D365" t="inlineStr">
        <is>
          <t>CA</t>
        </is>
      </c>
      <c r="E365" t="inlineStr">
        <is>
          <t>Pacific</t>
        </is>
      </c>
      <c r="F365" t="inlineStr">
        <is>
          <t>IPPS</t>
        </is>
      </c>
      <c r="G365" s="16" t="n">
        <v>1.4315</v>
      </c>
      <c r="H365" s="16" t="n">
        <v>1.4159</v>
      </c>
      <c r="I365" s="16" t="n">
        <v>1.8519</v>
      </c>
      <c r="J365" s="16" t="n">
        <v>1.8495</v>
      </c>
      <c r="K365" s="17" t="n">
        <v>5713</v>
      </c>
      <c r="L365" s="16" t="n">
        <v>1</v>
      </c>
      <c r="M365" s="18" t="n">
        <v>91787928.99124511</v>
      </c>
      <c r="N365" s="18" t="n">
        <v>93833171.27159974</v>
      </c>
      <c r="O365" s="19" t="n">
        <v>2045242.280354634</v>
      </c>
      <c r="P365" s="20" t="n">
        <v>0.02228225762180246</v>
      </c>
      <c r="Q365" s="27">
        <f>IF(O365&gt;0,O365,"")</f>
        <v/>
      </c>
      <c r="R365" s="28">
        <f>IF(O365&gt;0,P365,"")</f>
        <v/>
      </c>
    </row>
    <row r="366">
      <c r="A366" t="inlineStr">
        <is>
          <t>050496</t>
        </is>
      </c>
      <c r="B366" t="inlineStr">
        <is>
          <t>John Muir Medical Center - Concord Campus</t>
        </is>
      </c>
      <c r="C366" t="inlineStr">
        <is>
          <t>California</t>
        </is>
      </c>
      <c r="D366" t="inlineStr">
        <is>
          <t>CA</t>
        </is>
      </c>
      <c r="E366" t="inlineStr">
        <is>
          <t>Pacific</t>
        </is>
      </c>
      <c r="F366" t="inlineStr">
        <is>
          <t>IPPS</t>
        </is>
      </c>
      <c r="G366" s="16" t="n">
        <v>1.6369</v>
      </c>
      <c r="H366" s="16" t="n">
        <v>1.6404</v>
      </c>
      <c r="I366" s="16" t="n">
        <v>2.0835</v>
      </c>
      <c r="J366" s="16" t="n">
        <v>2.0881</v>
      </c>
      <c r="K366" s="17" t="n">
        <v>4593</v>
      </c>
      <c r="L366" s="16" t="n">
        <v>1</v>
      </c>
      <c r="M366" s="18" t="n">
        <v>91782147.8047915</v>
      </c>
      <c r="N366" s="18" t="n">
        <v>95071450.5493616</v>
      </c>
      <c r="O366" s="19" t="n">
        <v>3289302.744570106</v>
      </c>
      <c r="P366" s="20" t="n">
        <v>0.03583815396830786</v>
      </c>
      <c r="Q366" s="27">
        <f>IF(O366&gt;0,O366,"")</f>
        <v/>
      </c>
      <c r="R366" s="28">
        <f>IF(O366&gt;0,P366,"")</f>
        <v/>
      </c>
    </row>
    <row r="367">
      <c r="A367" t="inlineStr">
        <is>
          <t>050498</t>
        </is>
      </c>
      <c r="B367" t="inlineStr">
        <is>
          <t>Sutter Auburn Faith Hospital</t>
        </is>
      </c>
      <c r="C367" t="inlineStr">
        <is>
          <t>California</t>
        </is>
      </c>
      <c r="D367" t="inlineStr">
        <is>
          <t>CA</t>
        </is>
      </c>
      <c r="E367" t="inlineStr">
        <is>
          <t>Pacific</t>
        </is>
      </c>
      <c r="F367" t="inlineStr">
        <is>
          <t>IPPS</t>
        </is>
      </c>
      <c r="G367" s="16" t="n">
        <v>1.4505</v>
      </c>
      <c r="H367" s="16" t="n">
        <v>1.4797</v>
      </c>
      <c r="I367" s="16" t="n">
        <v>1.4866</v>
      </c>
      <c r="J367" s="16" t="n">
        <v>1.4723</v>
      </c>
      <c r="K367" s="17" t="n">
        <v>1595</v>
      </c>
      <c r="L367" s="16" t="n">
        <v>1</v>
      </c>
      <c r="M367" s="18" t="n">
        <v>20771934.49888077</v>
      </c>
      <c r="N367" s="18" t="n">
        <v>21543266.27537103</v>
      </c>
      <c r="O367" s="19" t="n">
        <v>771331.7764902562</v>
      </c>
      <c r="P367" s="20" t="n">
        <v>0.03713336264043279</v>
      </c>
      <c r="Q367" s="27">
        <f>IF(O367&gt;0,O367,"")</f>
        <v/>
      </c>
      <c r="R367" s="28">
        <f>IF(O367&gt;0,P367,"")</f>
        <v/>
      </c>
    </row>
    <row r="368">
      <c r="A368" t="inlineStr">
        <is>
          <t>050503</t>
        </is>
      </c>
      <c r="B368" t="inlineStr">
        <is>
          <t>Scripps Memorial Hospital - Encinitas</t>
        </is>
      </c>
      <c r="C368" t="inlineStr">
        <is>
          <t>California</t>
        </is>
      </c>
      <c r="D368" t="inlineStr">
        <is>
          <t>CA</t>
        </is>
      </c>
      <c r="E368" t="inlineStr">
        <is>
          <t>Pacific</t>
        </is>
      </c>
      <c r="F368" t="inlineStr">
        <is>
          <t>IPPS</t>
        </is>
      </c>
      <c r="G368" s="16" t="n">
        <v>1.4315</v>
      </c>
      <c r="H368" s="16" t="n">
        <v>1.4159</v>
      </c>
      <c r="I368" s="16" t="n">
        <v>1.734</v>
      </c>
      <c r="J368" s="16" t="n">
        <v>1.7224</v>
      </c>
      <c r="K368" s="17" t="n">
        <v>4759</v>
      </c>
      <c r="L368" s="16" t="n">
        <v>1</v>
      </c>
      <c r="M368" s="18" t="n">
        <v>71592678.8599738</v>
      </c>
      <c r="N368" s="18" t="n">
        <v>72792654.39623548</v>
      </c>
      <c r="O368" s="19" t="n">
        <v>1199975.536261678</v>
      </c>
      <c r="P368" s="20" t="n">
        <v>0.01676114870081447</v>
      </c>
      <c r="Q368" s="27">
        <f>IF(O368&gt;0,O368,"")</f>
        <v/>
      </c>
      <c r="R368" s="28">
        <f>IF(O368&gt;0,P368,"")</f>
        <v/>
      </c>
    </row>
    <row r="369">
      <c r="A369" t="inlineStr">
        <is>
          <t>050506</t>
        </is>
      </c>
      <c r="B369" t="inlineStr">
        <is>
          <t>Adventist Health Sierra Vista</t>
        </is>
      </c>
      <c r="C369" t="inlineStr">
        <is>
          <t>California</t>
        </is>
      </c>
      <c r="D369" t="inlineStr">
        <is>
          <t>CA</t>
        </is>
      </c>
      <c r="E369" t="inlineStr">
        <is>
          <t>Pacific</t>
        </is>
      </c>
      <c r="F369" t="inlineStr">
        <is>
          <t>Rural Referral Center (RRC)</t>
        </is>
      </c>
      <c r="G369" s="16" t="n">
        <v>1.4315</v>
      </c>
      <c r="H369" s="16" t="n">
        <v>1.4159</v>
      </c>
      <c r="I369" s="16" t="n">
        <v>2.0359</v>
      </c>
      <c r="J369" s="16" t="n">
        <v>2.0425</v>
      </c>
      <c r="K369" s="17" t="n">
        <v>1191</v>
      </c>
      <c r="L369" s="16" t="n">
        <v>1</v>
      </c>
      <c r="M369" s="18" t="n">
        <v>21036429.01038906</v>
      </c>
      <c r="N369" s="18" t="n">
        <v>21602880.40492451</v>
      </c>
      <c r="O369" s="19" t="n">
        <v>566451.3945354559</v>
      </c>
      <c r="P369" s="20" t="n">
        <v>0.02692716497917532</v>
      </c>
      <c r="Q369" s="27">
        <f>IF(O369&gt;0,O369,"")</f>
        <v/>
      </c>
      <c r="R369" s="28">
        <f>IF(O369&gt;0,P369,"")</f>
        <v/>
      </c>
    </row>
    <row r="370">
      <c r="A370" t="inlineStr">
        <is>
          <t>050510</t>
        </is>
      </c>
      <c r="B370" t="inlineStr">
        <is>
          <t>Kaiser Foundation Hospital</t>
        </is>
      </c>
      <c r="C370" t="inlineStr">
        <is>
          <t>California</t>
        </is>
      </c>
      <c r="D370" t="inlineStr">
        <is>
          <t>CA</t>
        </is>
      </c>
      <c r="E370" t="inlineStr">
        <is>
          <t>Pacific</t>
        </is>
      </c>
      <c r="F370" t="inlineStr">
        <is>
          <t>IPPS</t>
        </is>
      </c>
      <c r="G370" s="16" t="n">
        <v>1.6472</v>
      </c>
      <c r="H370" s="16" t="n">
        <v>1.7343</v>
      </c>
      <c r="I370" s="16" t="n">
        <v>1.7368</v>
      </c>
      <c r="J370" s="16" t="n">
        <v>1.7218</v>
      </c>
      <c r="K370" s="17" t="n">
        <v>144</v>
      </c>
      <c r="L370" s="16" t="n">
        <v>1</v>
      </c>
      <c r="M370" s="18" t="n">
        <v>2410206.207165978</v>
      </c>
      <c r="N370" s="18" t="n">
        <v>2564872.654416352</v>
      </c>
      <c r="O370" s="19" t="n">
        <v>154666.4472503732</v>
      </c>
      <c r="P370" s="20" t="n">
        <v>0.0641714583551075</v>
      </c>
      <c r="Q370" s="27">
        <f>IF(O370&gt;0,O370,"")</f>
        <v/>
      </c>
      <c r="R370" s="28">
        <f>IF(O370&gt;0,P370,"")</f>
        <v/>
      </c>
    </row>
    <row r="371">
      <c r="A371" t="inlineStr">
        <is>
          <t>050512</t>
        </is>
      </c>
      <c r="B371" t="inlineStr">
        <is>
          <t>Kaiser Foundation Hospital - Fremont</t>
        </is>
      </c>
      <c r="C371" t="inlineStr">
        <is>
          <t>California</t>
        </is>
      </c>
      <c r="D371" t="inlineStr">
        <is>
          <t>CA</t>
        </is>
      </c>
      <c r="E371" t="inlineStr">
        <is>
          <t>Pacific</t>
        </is>
      </c>
      <c r="F371" t="inlineStr">
        <is>
          <t>IPPS</t>
        </is>
      </c>
      <c r="G371" s="16" t="n">
        <v>1.6914</v>
      </c>
      <c r="H371" s="16" t="n">
        <v>1.7433</v>
      </c>
      <c r="I371" s="16" t="n">
        <v>1.5718</v>
      </c>
      <c r="J371" s="16" t="n">
        <v>1.5516</v>
      </c>
      <c r="K371" s="17" t="n">
        <v>154</v>
      </c>
      <c r="L371" s="16" t="n">
        <v>1</v>
      </c>
      <c r="M371" s="18" t="n">
        <v>2380387.601478803</v>
      </c>
      <c r="N371" s="18" t="n">
        <v>2481734.043357674</v>
      </c>
      <c r="O371" s="19" t="n">
        <v>101346.4418788706</v>
      </c>
      <c r="P371" s="20" t="n">
        <v>0.04257560483675418</v>
      </c>
      <c r="Q371" s="27">
        <f>IF(O371&gt;0,O371,"")</f>
        <v/>
      </c>
      <c r="R371" s="28">
        <f>IF(O371&gt;0,P371,"")</f>
        <v/>
      </c>
    </row>
    <row r="372">
      <c r="A372" t="inlineStr">
        <is>
          <t>050515</t>
        </is>
      </c>
      <c r="B372" t="inlineStr">
        <is>
          <t>Kaiser Foundation Hospital - Zion</t>
        </is>
      </c>
      <c r="C372" t="inlineStr">
        <is>
          <t>California</t>
        </is>
      </c>
      <c r="D372" t="inlineStr">
        <is>
          <t>CA</t>
        </is>
      </c>
      <c r="E372" t="inlineStr">
        <is>
          <t>Pacific</t>
        </is>
      </c>
      <c r="F372" t="inlineStr">
        <is>
          <t>Rural Referral Center (RRC)</t>
        </is>
      </c>
      <c r="G372" s="16" t="n">
        <v>1.4315</v>
      </c>
      <c r="H372" s="16" t="n">
        <v>1.4159</v>
      </c>
      <c r="I372" s="16" t="n">
        <v>1.7797</v>
      </c>
      <c r="J372" s="16" t="n">
        <v>1.7722</v>
      </c>
      <c r="K372" s="17" t="n">
        <v>787</v>
      </c>
      <c r="L372" s="16" t="n">
        <v>1</v>
      </c>
      <c r="M372" s="18" t="n">
        <v>12151372.88303181</v>
      </c>
      <c r="N372" s="18" t="n">
        <v>12385835.25868283</v>
      </c>
      <c r="O372" s="19" t="n">
        <v>234462.3756510243</v>
      </c>
      <c r="P372" s="20" t="n">
        <v>0.01929513462453513</v>
      </c>
      <c r="Q372" s="27">
        <f>IF(O372&gt;0,O372,"")</f>
        <v/>
      </c>
      <c r="R372" s="28">
        <f>IF(O372&gt;0,P372,"")</f>
        <v/>
      </c>
    </row>
    <row r="373">
      <c r="A373" t="inlineStr">
        <is>
          <t>050516</t>
        </is>
      </c>
      <c r="B373" t="inlineStr">
        <is>
          <t>Mercy San Juan Medical Center</t>
        </is>
      </c>
      <c r="C373" t="inlineStr">
        <is>
          <t>California</t>
        </is>
      </c>
      <c r="D373" t="inlineStr">
        <is>
          <t>CA</t>
        </is>
      </c>
      <c r="E373" t="inlineStr">
        <is>
          <t>Pacific</t>
        </is>
      </c>
      <c r="F373" t="inlineStr">
        <is>
          <t>IPPS</t>
        </is>
      </c>
      <c r="G373" s="16" t="n">
        <v>1.4505</v>
      </c>
      <c r="H373" s="16" t="n">
        <v>1.4797</v>
      </c>
      <c r="I373" s="16" t="n">
        <v>1.8233</v>
      </c>
      <c r="J373" s="16" t="n">
        <v>1.823</v>
      </c>
      <c r="K373" s="17" t="n">
        <v>4590</v>
      </c>
      <c r="L373" s="16" t="n">
        <v>1</v>
      </c>
      <c r="M373" s="18" t="n">
        <v>73315018.09418254</v>
      </c>
      <c r="N373" s="18" t="n">
        <v>76763347.30054988</v>
      </c>
      <c r="O373" s="19" t="n">
        <v>3448329.206367344</v>
      </c>
      <c r="P373" s="20" t="n">
        <v>0.04703441799519879</v>
      </c>
      <c r="Q373" s="27">
        <f>IF(O373&gt;0,O373,"")</f>
        <v/>
      </c>
      <c r="R373" s="28">
        <f>IF(O373&gt;0,P373,"")</f>
        <v/>
      </c>
    </row>
    <row r="374">
      <c r="A374" t="inlineStr">
        <is>
          <t>050517</t>
        </is>
      </c>
      <c r="B374" t="inlineStr">
        <is>
          <t>Victor Valley Global Medical Center</t>
        </is>
      </c>
      <c r="C374" t="inlineStr">
        <is>
          <t>California</t>
        </is>
      </c>
      <c r="D374" t="inlineStr">
        <is>
          <t>CA</t>
        </is>
      </c>
      <c r="E374" t="inlineStr">
        <is>
          <t>Pacific</t>
        </is>
      </c>
      <c r="F374" t="inlineStr">
        <is>
          <t>IPPS</t>
        </is>
      </c>
      <c r="G374" s="16" t="n">
        <v>1.4315</v>
      </c>
      <c r="H374" s="16" t="n">
        <v>1.4159</v>
      </c>
      <c r="I374" s="16" t="n">
        <v>1.5688</v>
      </c>
      <c r="J374" s="16" t="n">
        <v>1.5554</v>
      </c>
      <c r="K374" s="17" t="n">
        <v>909</v>
      </c>
      <c r="L374" s="16" t="n">
        <v>1</v>
      </c>
      <c r="M374" s="18" t="n">
        <v>12371868.04039283</v>
      </c>
      <c r="N374" s="18" t="n">
        <v>12555783.32609792</v>
      </c>
      <c r="O374" s="19" t="n">
        <v>183915.285705084</v>
      </c>
      <c r="P374" s="20" t="n">
        <v>0.014865603569697</v>
      </c>
      <c r="Q374" s="27">
        <f>IF(O374&gt;0,O374,"")</f>
        <v/>
      </c>
      <c r="R374" s="28">
        <f>IF(O374&gt;0,P374,"")</f>
        <v/>
      </c>
    </row>
    <row r="375">
      <c r="A375" t="inlineStr">
        <is>
          <t>050523</t>
        </is>
      </c>
      <c r="B375" t="inlineStr">
        <is>
          <t>Sutter Delta Medical Center</t>
        </is>
      </c>
      <c r="C375" t="inlineStr">
        <is>
          <t>California</t>
        </is>
      </c>
      <c r="D375" t="inlineStr">
        <is>
          <t>CA</t>
        </is>
      </c>
      <c r="E375" t="inlineStr">
        <is>
          <t>Pacific</t>
        </is>
      </c>
      <c r="F375" t="inlineStr">
        <is>
          <t>IPPS</t>
        </is>
      </c>
      <c r="G375" s="16" t="n">
        <v>1.6369</v>
      </c>
      <c r="H375" s="16" t="n">
        <v>1.6404</v>
      </c>
      <c r="I375" s="16" t="n">
        <v>1.5778</v>
      </c>
      <c r="J375" s="16" t="n">
        <v>1.5673</v>
      </c>
      <c r="K375" s="17" t="n">
        <v>2153</v>
      </c>
      <c r="L375" s="16" t="n">
        <v>1</v>
      </c>
      <c r="M375" s="18" t="n">
        <v>32580987.84125271</v>
      </c>
      <c r="N375" s="18" t="n">
        <v>33450186.6013794</v>
      </c>
      <c r="O375" s="19" t="n">
        <v>869198.7601266913</v>
      </c>
      <c r="P375" s="20" t="n">
        <v>0.02667809718851273</v>
      </c>
      <c r="Q375" s="27">
        <f>IF(O375&gt;0,O375,"")</f>
        <v/>
      </c>
      <c r="R375" s="28">
        <f>IF(O375&gt;0,P375,"")</f>
        <v/>
      </c>
    </row>
    <row r="376">
      <c r="A376" t="inlineStr">
        <is>
          <t>050526</t>
        </is>
      </c>
      <c r="B376" t="inlineStr">
        <is>
          <t>Huntington Beach Hospital</t>
        </is>
      </c>
      <c r="C376" t="inlineStr">
        <is>
          <t>California</t>
        </is>
      </c>
      <c r="D376" t="inlineStr">
        <is>
          <t>CA</t>
        </is>
      </c>
      <c r="E376" t="inlineStr">
        <is>
          <t>Pacific</t>
        </is>
      </c>
      <c r="F376" t="inlineStr">
        <is>
          <t>IPPS</t>
        </is>
      </c>
      <c r="G376" s="16" t="n">
        <v>1.4315</v>
      </c>
      <c r="H376" s="16" t="n">
        <v>1.4159</v>
      </c>
      <c r="I376" s="16" t="n">
        <v>1.6059</v>
      </c>
      <c r="J376" s="16" t="n">
        <v>1.5949</v>
      </c>
      <c r="K376" s="17" t="n">
        <v>788</v>
      </c>
      <c r="L376" s="16" t="n">
        <v>1</v>
      </c>
      <c r="M376" s="18" t="n">
        <v>10978639.65746572</v>
      </c>
      <c r="N376" s="18" t="n">
        <v>11160856.13901796</v>
      </c>
      <c r="O376" s="19" t="n">
        <v>182216.4815522395</v>
      </c>
      <c r="P376" s="20" t="n">
        <v>0.01659736426710465</v>
      </c>
      <c r="Q376" s="27">
        <f>IF(O376&gt;0,O376,"")</f>
        <v/>
      </c>
      <c r="R376" s="28">
        <f>IF(O376&gt;0,P376,"")</f>
        <v/>
      </c>
    </row>
    <row r="377">
      <c r="A377" t="inlineStr">
        <is>
          <t>050528</t>
        </is>
      </c>
      <c r="B377" t="inlineStr">
        <is>
          <t>Memorial Hospital Los Banos</t>
        </is>
      </c>
      <c r="C377" t="inlineStr">
        <is>
          <t>California</t>
        </is>
      </c>
      <c r="D377" t="inlineStr">
        <is>
          <t>CA</t>
        </is>
      </c>
      <c r="E377" t="inlineStr">
        <is>
          <t>Pacific</t>
        </is>
      </c>
      <c r="F377" t="inlineStr">
        <is>
          <t>Sole Community Hospital (SCH)</t>
        </is>
      </c>
      <c r="G377" s="16" t="n">
        <v>1.4315</v>
      </c>
      <c r="H377" s="16" t="n">
        <v>1.4159</v>
      </c>
      <c r="I377" s="16" t="n">
        <v>1.4578</v>
      </c>
      <c r="J377" s="16" t="n">
        <v>1.4453</v>
      </c>
      <c r="K377" s="17" t="n">
        <v>469</v>
      </c>
      <c r="L377" s="16" t="n">
        <v>1</v>
      </c>
      <c r="M377" s="18" t="n">
        <v>5931637.523382606</v>
      </c>
      <c r="N377" s="18" t="n">
        <v>6019614.50581209</v>
      </c>
      <c r="O377" s="19" t="n">
        <v>87976.98242948391</v>
      </c>
      <c r="P377" s="20" t="n">
        <v>0.01483182040080455</v>
      </c>
      <c r="Q377" s="27">
        <f>IF(O377&gt;0,O377,"")</f>
        <v/>
      </c>
      <c r="R377" s="28">
        <f>IF(O377&gt;0,P377,"")</f>
        <v/>
      </c>
    </row>
    <row r="378">
      <c r="A378" t="inlineStr">
        <is>
          <t>050534</t>
        </is>
      </c>
      <c r="B378" t="inlineStr">
        <is>
          <t>John F Kennedy Memorial Hospital</t>
        </is>
      </c>
      <c r="C378" t="inlineStr">
        <is>
          <t>California</t>
        </is>
      </c>
      <c r="D378" t="inlineStr">
        <is>
          <t>CA</t>
        </is>
      </c>
      <c r="E378" t="inlineStr">
        <is>
          <t>Pacific</t>
        </is>
      </c>
      <c r="F378" t="inlineStr">
        <is>
          <t>IPPS</t>
        </is>
      </c>
      <c r="G378" s="16" t="n">
        <v>1.4315</v>
      </c>
      <c r="H378" s="16" t="n">
        <v>1.4159</v>
      </c>
      <c r="I378" s="16" t="n">
        <v>1.6228</v>
      </c>
      <c r="J378" s="16" t="n">
        <v>1.6109</v>
      </c>
      <c r="K378" s="17" t="n">
        <v>839</v>
      </c>
      <c r="L378" s="16" t="n">
        <v>1</v>
      </c>
      <c r="M378" s="18" t="n">
        <v>11812199.54931227</v>
      </c>
      <c r="N378" s="18" t="n">
        <v>12002407.75919837</v>
      </c>
      <c r="O378" s="19" t="n">
        <v>190208.2098861039</v>
      </c>
      <c r="P378" s="20" t="n">
        <v>0.01610269189002807</v>
      </c>
      <c r="Q378" s="27">
        <f>IF(O378&gt;0,O378,"")</f>
        <v/>
      </c>
      <c r="R378" s="28">
        <f>IF(O378&gt;0,P378,"")</f>
        <v/>
      </c>
    </row>
    <row r="379">
      <c r="A379" t="inlineStr">
        <is>
          <t>050537</t>
        </is>
      </c>
      <c r="B379" t="inlineStr">
        <is>
          <t>Sutter Davis Hospital</t>
        </is>
      </c>
      <c r="C379" t="inlineStr">
        <is>
          <t>California</t>
        </is>
      </c>
      <c r="D379" t="inlineStr">
        <is>
          <t>CA</t>
        </is>
      </c>
      <c r="E379" t="inlineStr">
        <is>
          <t>Pacific</t>
        </is>
      </c>
      <c r="F379" t="inlineStr">
        <is>
          <t>IPPS</t>
        </is>
      </c>
      <c r="G379" s="16" t="n">
        <v>1.4505</v>
      </c>
      <c r="H379" s="16" t="n">
        <v>1.4797</v>
      </c>
      <c r="I379" s="16" t="n">
        <v>1.502</v>
      </c>
      <c r="J379" s="16" t="n">
        <v>1.4877</v>
      </c>
      <c r="K379" s="17" t="n">
        <v>1114</v>
      </c>
      <c r="L379" s="16" t="n">
        <v>1</v>
      </c>
      <c r="M379" s="18" t="n">
        <v>14658085.55075004</v>
      </c>
      <c r="N379" s="18" t="n">
        <v>15203903.47518303</v>
      </c>
      <c r="O379" s="19" t="n">
        <v>545817.9244329967</v>
      </c>
      <c r="P379" s="20" t="n">
        <v>0.03723664475440777</v>
      </c>
      <c r="Q379" s="27">
        <f>IF(O379&gt;0,O379,"")</f>
        <v/>
      </c>
      <c r="R379" s="28">
        <f>IF(O379&gt;0,P379,"")</f>
        <v/>
      </c>
    </row>
    <row r="380">
      <c r="A380" t="inlineStr">
        <is>
          <t>050541</t>
        </is>
      </c>
      <c r="B380" t="inlineStr">
        <is>
          <t>Kaiser Foundation Hospital - Redwood City</t>
        </is>
      </c>
      <c r="C380" t="inlineStr">
        <is>
          <t>California</t>
        </is>
      </c>
      <c r="D380" t="inlineStr">
        <is>
          <t>CA</t>
        </is>
      </c>
      <c r="E380" t="inlineStr">
        <is>
          <t>Pacific</t>
        </is>
      </c>
      <c r="F380" t="inlineStr">
        <is>
          <t>IPPS</t>
        </is>
      </c>
      <c r="G380" s="16" t="n">
        <v>1.702</v>
      </c>
      <c r="H380" s="16" t="n">
        <v>1.7433</v>
      </c>
      <c r="I380" s="16" t="n">
        <v>2.3744</v>
      </c>
      <c r="J380" s="16" t="n">
        <v>2.3745</v>
      </c>
      <c r="K380" s="17" t="n">
        <v>215</v>
      </c>
      <c r="L380" s="16" t="n">
        <v>1</v>
      </c>
      <c r="M380" s="18" t="n">
        <v>5044328.014967539</v>
      </c>
      <c r="N380" s="18" t="n">
        <v>5302313.236273285</v>
      </c>
      <c r="O380" s="19" t="n">
        <v>257985.2213057457</v>
      </c>
      <c r="P380" s="20" t="n">
        <v>0.05114362518461358</v>
      </c>
      <c r="Q380" s="27">
        <f>IF(O380&gt;0,O380,"")</f>
        <v/>
      </c>
      <c r="R380" s="28">
        <f>IF(O380&gt;0,P380,"")</f>
        <v/>
      </c>
    </row>
    <row r="381">
      <c r="A381" t="inlineStr">
        <is>
          <t>050543</t>
        </is>
      </c>
      <c r="B381" t="inlineStr">
        <is>
          <t>College Hospital Costa Mesa</t>
        </is>
      </c>
      <c r="C381" t="inlineStr">
        <is>
          <t>California</t>
        </is>
      </c>
      <c r="D381" t="inlineStr">
        <is>
          <t>CA</t>
        </is>
      </c>
      <c r="E381" t="inlineStr">
        <is>
          <t>Pacific</t>
        </is>
      </c>
      <c r="F381" t="inlineStr">
        <is>
          <t>IPPS</t>
        </is>
      </c>
      <c r="G381" s="16" t="n">
        <v>1.4315</v>
      </c>
      <c r="H381" s="16" t="n">
        <v>1.4159</v>
      </c>
      <c r="I381" s="16" t="n">
        <v>1.1004</v>
      </c>
      <c r="J381" s="16" t="n">
        <v>1.0682</v>
      </c>
      <c r="K381" s="17" t="n">
        <v>68</v>
      </c>
      <c r="L381" s="16" t="n">
        <v>1</v>
      </c>
      <c r="M381" s="18" t="n">
        <v>649177.2766359317</v>
      </c>
      <c r="N381" s="18" t="n">
        <v>645058.8247847204</v>
      </c>
      <c r="O381" s="19" t="n">
        <v>-4118.451851211255</v>
      </c>
      <c r="P381" s="20" t="n">
        <v>-0.006344109689965234</v>
      </c>
      <c r="Q381" s="27">
        <f>IF(O381&gt;0,O381,"")</f>
        <v/>
      </c>
      <c r="R381" s="28">
        <f>IF(O381&gt;0,P381,"")</f>
        <v/>
      </c>
    </row>
    <row r="382">
      <c r="A382" t="inlineStr">
        <is>
          <t>050546</t>
        </is>
      </c>
      <c r="B382" t="inlineStr">
        <is>
          <t>Porterville Developmental Center</t>
        </is>
      </c>
      <c r="C382" t="inlineStr">
        <is>
          <t>California</t>
        </is>
      </c>
      <c r="D382" t="inlineStr">
        <is>
          <t>CA</t>
        </is>
      </c>
      <c r="E382" t="inlineStr">
        <is>
          <t>Pacific</t>
        </is>
      </c>
      <c r="F382" t="inlineStr">
        <is>
          <t>IPPS</t>
        </is>
      </c>
      <c r="G382" s="16" t="n">
        <v>1.4315</v>
      </c>
      <c r="H382" s="16" t="n">
        <v>1.4159</v>
      </c>
      <c r="I382" s="16" t="n">
        <v>0.755</v>
      </c>
      <c r="J382" s="16" t="n">
        <v>0.7313</v>
      </c>
      <c r="K382" s="17" t="n">
        <v>1</v>
      </c>
      <c r="L382" s="16" t="n">
        <v>1</v>
      </c>
      <c r="M382" s="18" t="n">
        <v>6550.142780434501</v>
      </c>
      <c r="N382" s="18" t="n">
        <v>6494.315871739514</v>
      </c>
      <c r="O382" s="19" t="n">
        <v>-55.82690869498765</v>
      </c>
      <c r="P382" s="20" t="n">
        <v>-0.008523006378081486</v>
      </c>
      <c r="Q382" s="27">
        <f>IF(O382&gt;0,O382,"")</f>
        <v/>
      </c>
      <c r="R382" s="28">
        <f>IF(O382&gt;0,P382,"")</f>
        <v/>
      </c>
    </row>
    <row r="383">
      <c r="A383" t="inlineStr">
        <is>
          <t>050549</t>
        </is>
      </c>
      <c r="B383" t="inlineStr">
        <is>
          <t>Los Robles Hospital &amp; Medical Center</t>
        </is>
      </c>
      <c r="C383" t="inlineStr">
        <is>
          <t>California</t>
        </is>
      </c>
      <c r="D383" t="inlineStr">
        <is>
          <t>CA</t>
        </is>
      </c>
      <c r="E383" t="inlineStr">
        <is>
          <t>Pacific</t>
        </is>
      </c>
      <c r="F383" t="inlineStr">
        <is>
          <t>Rural Referral Center (RRC)</t>
        </is>
      </c>
      <c r="G383" s="16" t="n">
        <v>1.4315</v>
      </c>
      <c r="H383" s="16" t="n">
        <v>1.4159</v>
      </c>
      <c r="I383" s="16" t="n">
        <v>2.0385</v>
      </c>
      <c r="J383" s="16" t="n">
        <v>2.0421</v>
      </c>
      <c r="K383" s="17" t="n">
        <v>6500</v>
      </c>
      <c r="L383" s="16" t="n">
        <v>1</v>
      </c>
      <c r="M383" s="18" t="n">
        <v>114955005.7966255</v>
      </c>
      <c r="N383" s="18" t="n">
        <v>117876761.754294</v>
      </c>
      <c r="O383" s="19" t="n">
        <v>2921755.957668498</v>
      </c>
      <c r="P383" s="20" t="n">
        <v>0.02541651785775706</v>
      </c>
      <c r="Q383" s="27">
        <f>IF(O383&gt;0,O383,"")</f>
        <v/>
      </c>
      <c r="R383" s="28">
        <f>IF(O383&gt;0,P383,"")</f>
        <v/>
      </c>
    </row>
    <row r="384">
      <c r="A384" t="inlineStr">
        <is>
          <t>050551</t>
        </is>
      </c>
      <c r="B384" t="inlineStr">
        <is>
          <t>Uci Health-Los Alamitos</t>
        </is>
      </c>
      <c r="C384" t="inlineStr">
        <is>
          <t>California</t>
        </is>
      </c>
      <c r="D384" t="inlineStr">
        <is>
          <t>CA</t>
        </is>
      </c>
      <c r="E384" t="inlineStr">
        <is>
          <t>Pacific</t>
        </is>
      </c>
      <c r="F384" t="inlineStr">
        <is>
          <t>IPPS</t>
        </is>
      </c>
      <c r="G384" s="16" t="n">
        <v>1.4315</v>
      </c>
      <c r="H384" s="16" t="n">
        <v>1.4159</v>
      </c>
      <c r="I384" s="16" t="n">
        <v>1.767</v>
      </c>
      <c r="J384" s="16" t="n">
        <v>1.7589</v>
      </c>
      <c r="K384" s="17" t="n">
        <v>1913</v>
      </c>
      <c r="L384" s="16" t="n">
        <v>1</v>
      </c>
      <c r="M384" s="18" t="n">
        <v>29326169.12127432</v>
      </c>
      <c r="N384" s="18" t="n">
        <v>29880919.2306214</v>
      </c>
      <c r="O384" s="19" t="n">
        <v>554750.1093470827</v>
      </c>
      <c r="P384" s="20" t="n">
        <v>0.01891655562146526</v>
      </c>
      <c r="Q384" s="27">
        <f>IF(O384&gt;0,O384,"")</f>
        <v/>
      </c>
      <c r="R384" s="28">
        <f>IF(O384&gt;0,P384,"")</f>
        <v/>
      </c>
    </row>
    <row r="385">
      <c r="A385" t="inlineStr">
        <is>
          <t>050557</t>
        </is>
      </c>
      <c r="B385" t="inlineStr">
        <is>
          <t>Memorial Medical Center</t>
        </is>
      </c>
      <c r="C385" t="inlineStr">
        <is>
          <t>California</t>
        </is>
      </c>
      <c r="D385" t="inlineStr">
        <is>
          <t>CA</t>
        </is>
      </c>
      <c r="E385" t="inlineStr">
        <is>
          <t>Pacific</t>
        </is>
      </c>
      <c r="F385" t="inlineStr">
        <is>
          <t>IPPS</t>
        </is>
      </c>
      <c r="G385" s="16" t="n">
        <v>1.4315</v>
      </c>
      <c r="H385" s="16" t="n">
        <v>1.4159</v>
      </c>
      <c r="I385" s="16" t="n">
        <v>1.9221</v>
      </c>
      <c r="J385" s="16" t="n">
        <v>1.9156</v>
      </c>
      <c r="K385" s="17" t="n">
        <v>6032</v>
      </c>
      <c r="L385" s="16" t="n">
        <v>1</v>
      </c>
      <c r="M385" s="18" t="n">
        <v>100586831.2207466</v>
      </c>
      <c r="N385" s="18" t="n">
        <v>102613380.6521403</v>
      </c>
      <c r="O385" s="19" t="n">
        <v>2026549.431393728</v>
      </c>
      <c r="P385" s="20" t="n">
        <v>0.02014726387936695</v>
      </c>
      <c r="Q385" s="27">
        <f>IF(O385&gt;0,O385,"")</f>
        <v/>
      </c>
      <c r="R385" s="28">
        <f>IF(O385&gt;0,P385,"")</f>
        <v/>
      </c>
    </row>
    <row r="386">
      <c r="A386" t="inlineStr">
        <is>
          <t>050561</t>
        </is>
      </c>
      <c r="B386" t="inlineStr">
        <is>
          <t>Kaiser Foundation Hospital - West La</t>
        </is>
      </c>
      <c r="C386" t="inlineStr">
        <is>
          <t>California</t>
        </is>
      </c>
      <c r="D386" t="inlineStr">
        <is>
          <t>CA</t>
        </is>
      </c>
      <c r="E386" t="inlineStr">
        <is>
          <t>Pacific</t>
        </is>
      </c>
      <c r="F386" t="inlineStr">
        <is>
          <t>Rural Referral Center (RRC)</t>
        </is>
      </c>
      <c r="G386" s="16" t="n">
        <v>1.4315</v>
      </c>
      <c r="H386" s="16" t="n">
        <v>1.4159</v>
      </c>
      <c r="I386" s="16" t="n">
        <v>1.9523</v>
      </c>
      <c r="J386" s="16" t="n">
        <v>1.9378</v>
      </c>
      <c r="K386" s="17" t="n">
        <v>557</v>
      </c>
      <c r="L386" s="16" t="n">
        <v>1</v>
      </c>
      <c r="M386" s="18" t="n">
        <v>9434210.554814499</v>
      </c>
      <c r="N386" s="18" t="n">
        <v>9585217.70821148</v>
      </c>
      <c r="O386" s="19" t="n">
        <v>151007.1533969808</v>
      </c>
      <c r="P386" s="20" t="n">
        <v>0.01600633699233248</v>
      </c>
      <c r="Q386" s="27">
        <f>IF(O386&gt;0,O386,"")</f>
        <v/>
      </c>
      <c r="R386" s="28">
        <f>IF(O386&gt;0,P386,"")</f>
        <v/>
      </c>
    </row>
    <row r="387">
      <c r="A387" t="inlineStr">
        <is>
          <t>050567</t>
        </is>
      </c>
      <c r="B387" t="inlineStr">
        <is>
          <t>Providence Mission Hospital</t>
        </is>
      </c>
      <c r="C387" t="inlineStr">
        <is>
          <t>California</t>
        </is>
      </c>
      <c r="D387" t="inlineStr">
        <is>
          <t>CA</t>
        </is>
      </c>
      <c r="E387" t="inlineStr">
        <is>
          <t>Pacific</t>
        </is>
      </c>
      <c r="F387" t="inlineStr">
        <is>
          <t>Rural Referral Center (RRC)</t>
        </is>
      </c>
      <c r="G387" s="16" t="n">
        <v>1.4315</v>
      </c>
      <c r="H387" s="16" t="n">
        <v>1.4159</v>
      </c>
      <c r="I387" s="16" t="n">
        <v>2.0493</v>
      </c>
      <c r="J387" s="16" t="n">
        <v>2.0491</v>
      </c>
      <c r="K387" s="17" t="n">
        <v>5650</v>
      </c>
      <c r="L387" s="16" t="n">
        <v>1</v>
      </c>
      <c r="M387" s="18" t="n">
        <v>100451818.4631603</v>
      </c>
      <c r="N387" s="18" t="n">
        <v>102813332.4055998</v>
      </c>
      <c r="O387" s="19" t="n">
        <v>2361513.942439541</v>
      </c>
      <c r="P387" s="20" t="n">
        <v>0.02350892177532459</v>
      </c>
      <c r="Q387" s="27">
        <f>IF(O387&gt;0,O387,"")</f>
        <v/>
      </c>
      <c r="R387" s="28">
        <f>IF(O387&gt;0,P387,"")</f>
        <v/>
      </c>
    </row>
    <row r="388">
      <c r="A388" t="inlineStr">
        <is>
          <t>050570</t>
        </is>
      </c>
      <c r="B388" t="inlineStr">
        <is>
          <t>Uci Health-Fountain Valley</t>
        </is>
      </c>
      <c r="C388" t="inlineStr">
        <is>
          <t>California</t>
        </is>
      </c>
      <c r="D388" t="inlineStr">
        <is>
          <t>CA</t>
        </is>
      </c>
      <c r="E388" t="inlineStr">
        <is>
          <t>Pacific</t>
        </is>
      </c>
      <c r="F388" t="inlineStr">
        <is>
          <t>IPPS</t>
        </is>
      </c>
      <c r="G388" s="16" t="n">
        <v>1.4315</v>
      </c>
      <c r="H388" s="16" t="n">
        <v>1.4159</v>
      </c>
      <c r="I388" s="16" t="n">
        <v>1.7593</v>
      </c>
      <c r="J388" s="16" t="n">
        <v>1.7521</v>
      </c>
      <c r="K388" s="17" t="n">
        <v>1672</v>
      </c>
      <c r="L388" s="16" t="n">
        <v>1</v>
      </c>
      <c r="M388" s="18" t="n">
        <v>25519960.10030463</v>
      </c>
      <c r="N388" s="18" t="n">
        <v>26015549.1352368</v>
      </c>
      <c r="O388" s="19" t="n">
        <v>495589.0349321663</v>
      </c>
      <c r="P388" s="20" t="n">
        <v>0.01941966339227351</v>
      </c>
      <c r="Q388" s="27">
        <f>IF(O388&gt;0,O388,"")</f>
        <v/>
      </c>
      <c r="R388" s="28">
        <f>IF(O388&gt;0,P388,"")</f>
        <v/>
      </c>
    </row>
    <row r="389">
      <c r="A389" t="inlineStr">
        <is>
          <t>050573</t>
        </is>
      </c>
      <c r="B389" t="inlineStr">
        <is>
          <t>Eisenhower Medical Center</t>
        </is>
      </c>
      <c r="C389" t="inlineStr">
        <is>
          <t>California</t>
        </is>
      </c>
      <c r="D389" t="inlineStr">
        <is>
          <t>CA</t>
        </is>
      </c>
      <c r="E389" t="inlineStr">
        <is>
          <t>Pacific</t>
        </is>
      </c>
      <c r="F389" t="inlineStr">
        <is>
          <t>Rural Referral Center (RRC)</t>
        </is>
      </c>
      <c r="G389" s="16" t="n">
        <v>1.4315</v>
      </c>
      <c r="H389" s="16" t="n">
        <v>1.4159</v>
      </c>
      <c r="I389" s="16" t="n">
        <v>2.0016</v>
      </c>
      <c r="J389" s="16" t="n">
        <v>2.0096</v>
      </c>
      <c r="K389" s="17" t="n">
        <v>7816</v>
      </c>
      <c r="L389" s="16" t="n">
        <v>1</v>
      </c>
      <c r="M389" s="18" t="n">
        <v>135726815.111665</v>
      </c>
      <c r="N389" s="18" t="n">
        <v>139486445.5167863</v>
      </c>
      <c r="O389" s="19" t="n">
        <v>3759630.405121267</v>
      </c>
      <c r="P389" s="20" t="n">
        <v>0.02769998251287446</v>
      </c>
      <c r="Q389" s="27">
        <f>IF(O389&gt;0,O389,"")</f>
        <v/>
      </c>
      <c r="R389" s="28">
        <f>IF(O389&gt;0,P389,"")</f>
        <v/>
      </c>
    </row>
    <row r="390">
      <c r="A390" t="inlineStr">
        <is>
          <t>050580</t>
        </is>
      </c>
      <c r="B390" t="inlineStr">
        <is>
          <t>La Palma Intercommunity Hospital</t>
        </is>
      </c>
      <c r="C390" t="inlineStr">
        <is>
          <t>California</t>
        </is>
      </c>
      <c r="D390" t="inlineStr">
        <is>
          <t>CA</t>
        </is>
      </c>
      <c r="E390" t="inlineStr">
        <is>
          <t>Pacific</t>
        </is>
      </c>
      <c r="F390" t="inlineStr">
        <is>
          <t>IPPS</t>
        </is>
      </c>
      <c r="G390" s="16" t="n">
        <v>1.4315</v>
      </c>
      <c r="H390" s="16" t="n">
        <v>1.4159</v>
      </c>
      <c r="I390" s="16" t="n">
        <v>1.5015</v>
      </c>
      <c r="J390" s="16" t="n">
        <v>1.4889</v>
      </c>
      <c r="K390" s="17" t="n">
        <v>1240</v>
      </c>
      <c r="L390" s="16" t="n">
        <v>1</v>
      </c>
      <c r="M390" s="18" t="n">
        <v>16152912.36712554</v>
      </c>
      <c r="N390" s="18" t="n">
        <v>16395514.50536971</v>
      </c>
      <c r="O390" s="19" t="n">
        <v>242602.1382441763</v>
      </c>
      <c r="P390" s="20" t="n">
        <v>0.01501909579710969</v>
      </c>
      <c r="Q390" s="27">
        <f>IF(O390&gt;0,O390,"")</f>
        <v/>
      </c>
      <c r="R390" s="28">
        <f>IF(O390&gt;0,P390,"")</f>
        <v/>
      </c>
    </row>
    <row r="391">
      <c r="A391" t="inlineStr">
        <is>
          <t>050581</t>
        </is>
      </c>
      <c r="B391" t="inlineStr">
        <is>
          <t>Uci Health-Lakewood</t>
        </is>
      </c>
      <c r="C391" t="inlineStr">
        <is>
          <t>California</t>
        </is>
      </c>
      <c r="D391" t="inlineStr">
        <is>
          <t>CA</t>
        </is>
      </c>
      <c r="E391" t="inlineStr">
        <is>
          <t>Pacific</t>
        </is>
      </c>
      <c r="F391" t="inlineStr">
        <is>
          <t>IPPS</t>
        </is>
      </c>
      <c r="G391" s="16" t="n">
        <v>1.4315</v>
      </c>
      <c r="H391" s="16" t="n">
        <v>1.4159</v>
      </c>
      <c r="I391" s="16" t="n">
        <v>1.8909</v>
      </c>
      <c r="J391" s="16" t="n">
        <v>1.8804</v>
      </c>
      <c r="K391" s="17" t="n">
        <v>2033</v>
      </c>
      <c r="L391" s="16" t="n">
        <v>1</v>
      </c>
      <c r="M391" s="18" t="n">
        <v>33351068.75695825</v>
      </c>
      <c r="N391" s="18" t="n">
        <v>33948880.366594</v>
      </c>
      <c r="O391" s="19" t="n">
        <v>597811.6096357554</v>
      </c>
      <c r="P391" s="20" t="n">
        <v>0.01792481116549017</v>
      </c>
      <c r="Q391" s="27">
        <f>IF(O391&gt;0,O391,"")</f>
        <v/>
      </c>
      <c r="R391" s="28">
        <f>IF(O391&gt;0,P391,"")</f>
        <v/>
      </c>
    </row>
    <row r="392">
      <c r="A392" t="inlineStr">
        <is>
          <t>050586</t>
        </is>
      </c>
      <c r="B392" t="inlineStr">
        <is>
          <t>Chino Valley Medical Center</t>
        </is>
      </c>
      <c r="C392" t="inlineStr">
        <is>
          <t>California</t>
        </is>
      </c>
      <c r="D392" t="inlineStr">
        <is>
          <t>CA</t>
        </is>
      </c>
      <c r="E392" t="inlineStr">
        <is>
          <t>Pacific</t>
        </is>
      </c>
      <c r="F392" t="inlineStr">
        <is>
          <t>IPPS</t>
        </is>
      </c>
      <c r="G392" s="16" t="n">
        <v>1.4315</v>
      </c>
      <c r="H392" s="16" t="n">
        <v>1.4159</v>
      </c>
      <c r="I392" s="16" t="n">
        <v>1.6124</v>
      </c>
      <c r="J392" s="16" t="n">
        <v>1.6011</v>
      </c>
      <c r="K392" s="17" t="n">
        <v>1008</v>
      </c>
      <c r="L392" s="16" t="n">
        <v>1</v>
      </c>
      <c r="M392" s="18" t="n">
        <v>14100585.19327943</v>
      </c>
      <c r="N392" s="18" t="n">
        <v>14332330.82918101</v>
      </c>
      <c r="O392" s="19" t="n">
        <v>231745.6359015778</v>
      </c>
      <c r="P392" s="20" t="n">
        <v>0.01643517859188082</v>
      </c>
      <c r="Q392" s="27">
        <f>IF(O392&gt;0,O392,"")</f>
        <v/>
      </c>
      <c r="R392" s="28">
        <f>IF(O392&gt;0,P392,"")</f>
        <v/>
      </c>
    </row>
    <row r="393">
      <c r="A393" t="inlineStr">
        <is>
          <t>050588</t>
        </is>
      </c>
      <c r="B393" t="inlineStr">
        <is>
          <t>San Dimas Community Hospital</t>
        </is>
      </c>
      <c r="C393" t="inlineStr">
        <is>
          <t>California</t>
        </is>
      </c>
      <c r="D393" t="inlineStr">
        <is>
          <t>CA</t>
        </is>
      </c>
      <c r="E393" t="inlineStr">
        <is>
          <t>Pacific</t>
        </is>
      </c>
      <c r="F393" t="inlineStr">
        <is>
          <t>IPPS</t>
        </is>
      </c>
      <c r="G393" s="16" t="n">
        <v>1.4315</v>
      </c>
      <c r="H393" s="16" t="n">
        <v>1.4159</v>
      </c>
      <c r="I393" s="16" t="n">
        <v>1.6946</v>
      </c>
      <c r="J393" s="16" t="n">
        <v>1.6827</v>
      </c>
      <c r="K393" s="17" t="n">
        <v>859</v>
      </c>
      <c r="L393" s="16" t="n">
        <v>1</v>
      </c>
      <c r="M393" s="18" t="n">
        <v>12628860.94035388</v>
      </c>
      <c r="N393" s="18" t="n">
        <v>12836236.00112957</v>
      </c>
      <c r="O393" s="19" t="n">
        <v>207375.0607756879</v>
      </c>
      <c r="P393" s="20" t="n">
        <v>0.01642072565016912</v>
      </c>
      <c r="Q393" s="27">
        <f>IF(O393&gt;0,O393,"")</f>
        <v/>
      </c>
      <c r="R393" s="28">
        <f>IF(O393&gt;0,P393,"")</f>
        <v/>
      </c>
    </row>
    <row r="394">
      <c r="A394" t="inlineStr">
        <is>
          <t>050589</t>
        </is>
      </c>
      <c r="B394" t="inlineStr">
        <is>
          <t>Uci Health-Placentia Linda</t>
        </is>
      </c>
      <c r="C394" t="inlineStr">
        <is>
          <t>California</t>
        </is>
      </c>
      <c r="D394" t="inlineStr">
        <is>
          <t>CA</t>
        </is>
      </c>
      <c r="E394" t="inlineStr">
        <is>
          <t>Pacific</t>
        </is>
      </c>
      <c r="F394" t="inlineStr">
        <is>
          <t>IPPS</t>
        </is>
      </c>
      <c r="G394" s="16" t="n">
        <v>1.4315</v>
      </c>
      <c r="H394" s="16" t="n">
        <v>1.4159</v>
      </c>
      <c r="I394" s="16" t="n">
        <v>1.5472</v>
      </c>
      <c r="J394" s="16" t="n">
        <v>1.534</v>
      </c>
      <c r="K394" s="17" t="n">
        <v>467</v>
      </c>
      <c r="L394" s="16" t="n">
        <v>1</v>
      </c>
      <c r="M394" s="18" t="n">
        <v>6268550.840950751</v>
      </c>
      <c r="N394" s="18" t="n">
        <v>6361800.92378642</v>
      </c>
      <c r="O394" s="19" t="n">
        <v>93250.08283566963</v>
      </c>
      <c r="P394" s="20" t="n">
        <v>0.01487585970053748</v>
      </c>
      <c r="Q394" s="27">
        <f>IF(O394&gt;0,O394,"")</f>
        <v/>
      </c>
      <c r="R394" s="28">
        <f>IF(O394&gt;0,P394,"")</f>
        <v/>
      </c>
    </row>
    <row r="395">
      <c r="A395" t="inlineStr">
        <is>
          <t>050590</t>
        </is>
      </c>
      <c r="B395" t="inlineStr">
        <is>
          <t>Methodist Hospital Of Sacramento</t>
        </is>
      </c>
      <c r="C395" t="inlineStr">
        <is>
          <t>California</t>
        </is>
      </c>
      <c r="D395" t="inlineStr">
        <is>
          <t>CA</t>
        </is>
      </c>
      <c r="E395" t="inlineStr">
        <is>
          <t>Pacific</t>
        </is>
      </c>
      <c r="F395" t="inlineStr">
        <is>
          <t>IPPS</t>
        </is>
      </c>
      <c r="G395" s="16" t="n">
        <v>1.4505</v>
      </c>
      <c r="H395" s="16" t="n">
        <v>1.4797</v>
      </c>
      <c r="I395" s="16" t="n">
        <v>1.5552</v>
      </c>
      <c r="J395" s="16" t="n">
        <v>1.5408</v>
      </c>
      <c r="K395" s="17" t="n">
        <v>1655</v>
      </c>
      <c r="L395" s="16" t="n">
        <v>1</v>
      </c>
      <c r="M395" s="18" t="n">
        <v>22547914.23721769</v>
      </c>
      <c r="N395" s="18" t="n">
        <v>23393694.69711487</v>
      </c>
      <c r="O395" s="19" t="n">
        <v>845780.4598971754</v>
      </c>
      <c r="P395" s="20" t="n">
        <v>0.03751036353070415</v>
      </c>
      <c r="Q395" s="27">
        <f>IF(O395&gt;0,O395,"")</f>
        <v/>
      </c>
      <c r="R395" s="28">
        <f>IF(O395&gt;0,P395,"")</f>
        <v/>
      </c>
    </row>
    <row r="396">
      <c r="A396" t="inlineStr">
        <is>
          <t>050597</t>
        </is>
      </c>
      <c r="B396" t="inlineStr">
        <is>
          <t>Emanate Health Foothill Presbyterian Hospital</t>
        </is>
      </c>
      <c r="C396" t="inlineStr">
        <is>
          <t>California</t>
        </is>
      </c>
      <c r="D396" t="inlineStr">
        <is>
          <t>CA</t>
        </is>
      </c>
      <c r="E396" t="inlineStr">
        <is>
          <t>Pacific</t>
        </is>
      </c>
      <c r="F396" t="inlineStr">
        <is>
          <t>IPPS</t>
        </is>
      </c>
      <c r="G396" s="16" t="n">
        <v>1.4315</v>
      </c>
      <c r="H396" s="16" t="n">
        <v>1.4159</v>
      </c>
      <c r="I396" s="16" t="n">
        <v>1.7044</v>
      </c>
      <c r="J396" s="16" t="n">
        <v>1.6934</v>
      </c>
      <c r="K396" s="17" t="n">
        <v>1556</v>
      </c>
      <c r="L396" s="16" t="n">
        <v>1</v>
      </c>
      <c r="M396" s="18" t="n">
        <v>23008321.29846001</v>
      </c>
      <c r="N396" s="18" t="n">
        <v>23399521.83460816</v>
      </c>
      <c r="O396" s="19" t="n">
        <v>391200.5361481495</v>
      </c>
      <c r="P396" s="20" t="n">
        <v>0.01700256750910086</v>
      </c>
      <c r="Q396" s="27">
        <f>IF(O396&gt;0,O396,"")</f>
        <v/>
      </c>
      <c r="R396" s="28">
        <f>IF(O396&gt;0,P396,"")</f>
        <v/>
      </c>
    </row>
    <row r="397">
      <c r="A397" t="inlineStr">
        <is>
          <t>050599</t>
        </is>
      </c>
      <c r="B397" t="inlineStr">
        <is>
          <t>University Of California Davis Medical Center</t>
        </is>
      </c>
      <c r="C397" t="inlineStr">
        <is>
          <t>California</t>
        </is>
      </c>
      <c r="D397" t="inlineStr">
        <is>
          <t>CA</t>
        </is>
      </c>
      <c r="E397" t="inlineStr">
        <is>
          <t>Pacific</t>
        </is>
      </c>
      <c r="F397" t="inlineStr">
        <is>
          <t>Rural Referral Center (RRC)</t>
        </is>
      </c>
      <c r="G397" s="16" t="n">
        <v>1.4505</v>
      </c>
      <c r="H397" s="16" t="n">
        <v>1.4797</v>
      </c>
      <c r="I397" s="16" t="n">
        <v>2.4849</v>
      </c>
      <c r="J397" s="16" t="n">
        <v>2.5057</v>
      </c>
      <c r="K397" s="17" t="n">
        <v>8873</v>
      </c>
      <c r="L397" s="16" t="n">
        <v>1</v>
      </c>
      <c r="M397" s="18" t="n">
        <v>193153030.3783025</v>
      </c>
      <c r="N397" s="18" t="n">
        <v>203964274.2425645</v>
      </c>
      <c r="O397" s="19" t="n">
        <v>10811243.86426196</v>
      </c>
      <c r="P397" s="20" t="n">
        <v>0.05597242685288159</v>
      </c>
      <c r="Q397" s="27">
        <f>IF(O397&gt;0,O397,"")</f>
        <v/>
      </c>
      <c r="R397" s="28">
        <f>IF(O397&gt;0,P397,"")</f>
        <v/>
      </c>
    </row>
    <row r="398">
      <c r="A398" t="inlineStr">
        <is>
          <t>050603</t>
        </is>
      </c>
      <c r="B398" t="inlineStr">
        <is>
          <t>Memorialcare Saddleback Medical Center</t>
        </is>
      </c>
      <c r="C398" t="inlineStr">
        <is>
          <t>California</t>
        </is>
      </c>
      <c r="D398" t="inlineStr">
        <is>
          <t>CA</t>
        </is>
      </c>
      <c r="E398" t="inlineStr">
        <is>
          <t>Pacific</t>
        </is>
      </c>
      <c r="F398" t="inlineStr">
        <is>
          <t>IPPS</t>
        </is>
      </c>
      <c r="G398" s="16" t="n">
        <v>1.4315</v>
      </c>
      <c r="H398" s="16" t="n">
        <v>1.4159</v>
      </c>
      <c r="I398" s="16" t="n">
        <v>1.9069</v>
      </c>
      <c r="J398" s="16" t="n">
        <v>1.9049</v>
      </c>
      <c r="K398" s="17" t="n">
        <v>2472</v>
      </c>
      <c r="L398" s="16" t="n">
        <v>1</v>
      </c>
      <c r="M398" s="18" t="n">
        <v>40895940.51194977</v>
      </c>
      <c r="N398" s="18" t="n">
        <v>41817540.18279414</v>
      </c>
      <c r="O398" s="19" t="n">
        <v>921599.6708443686</v>
      </c>
      <c r="P398" s="20" t="n">
        <v>0.02253523599915932</v>
      </c>
      <c r="Q398" s="27">
        <f>IF(O398&gt;0,O398,"")</f>
        <v/>
      </c>
      <c r="R398" s="28">
        <f>IF(O398&gt;0,P398,"")</f>
        <v/>
      </c>
    </row>
    <row r="399">
      <c r="A399" t="inlineStr">
        <is>
          <t>050604</t>
        </is>
      </c>
      <c r="B399" t="inlineStr">
        <is>
          <t>Kaiser Foundation Hospital-San Jose</t>
        </is>
      </c>
      <c r="C399" t="inlineStr">
        <is>
          <t>California</t>
        </is>
      </c>
      <c r="D399" t="inlineStr">
        <is>
          <t>CA</t>
        </is>
      </c>
      <c r="E399" t="inlineStr">
        <is>
          <t>Pacific</t>
        </is>
      </c>
      <c r="F399" t="inlineStr">
        <is>
          <t>IPPS</t>
        </is>
      </c>
      <c r="G399" s="16" t="n">
        <v>1.7328</v>
      </c>
      <c r="H399" s="16" t="n">
        <v>1.7654</v>
      </c>
      <c r="I399" s="16" t="n">
        <v>1.7708</v>
      </c>
      <c r="J399" s="16" t="n">
        <v>1.7645</v>
      </c>
      <c r="K399" s="17" t="n">
        <v>355</v>
      </c>
      <c r="L399" s="16" t="n">
        <v>1</v>
      </c>
      <c r="M399" s="18" t="n">
        <v>6297967.41643153</v>
      </c>
      <c r="N399" s="18" t="n">
        <v>6569523.60787025</v>
      </c>
      <c r="O399" s="19" t="n">
        <v>271556.1914387196</v>
      </c>
      <c r="P399" s="20" t="n">
        <v>0.04311806865342361</v>
      </c>
      <c r="Q399" s="27">
        <f>IF(O399&gt;0,O399,"")</f>
        <v/>
      </c>
      <c r="R399" s="28">
        <f>IF(O399&gt;0,P399,"")</f>
        <v/>
      </c>
    </row>
    <row r="400">
      <c r="A400" t="inlineStr">
        <is>
          <t>050608</t>
        </is>
      </c>
      <c r="B400" t="inlineStr">
        <is>
          <t>Adventist Health Delano</t>
        </is>
      </c>
      <c r="C400" t="inlineStr">
        <is>
          <t>California</t>
        </is>
      </c>
      <c r="D400" t="inlineStr">
        <is>
          <t>CA</t>
        </is>
      </c>
      <c r="E400" t="inlineStr">
        <is>
          <t>Pacific</t>
        </is>
      </c>
      <c r="F400" t="inlineStr">
        <is>
          <t>IPPS</t>
        </is>
      </c>
      <c r="G400" s="16" t="n">
        <v>1.4315</v>
      </c>
      <c r="H400" s="16" t="n">
        <v>1.4159</v>
      </c>
      <c r="I400" s="16" t="n">
        <v>1.6747</v>
      </c>
      <c r="J400" s="16" t="n">
        <v>1.6591</v>
      </c>
      <c r="K400" s="17" t="n">
        <v>342</v>
      </c>
      <c r="L400" s="16" t="n">
        <v>1</v>
      </c>
      <c r="M400" s="18" t="n">
        <v>4968976.486255141</v>
      </c>
      <c r="N400" s="18" t="n">
        <v>5038908.869518166</v>
      </c>
      <c r="O400" s="19" t="n">
        <v>69932.38326302543</v>
      </c>
      <c r="P400" s="20" t="n">
        <v>0.01407380040063941</v>
      </c>
      <c r="Q400" s="27">
        <f>IF(O400&gt;0,O400,"")</f>
        <v/>
      </c>
      <c r="R400" s="28">
        <f>IF(O400&gt;0,P400,"")</f>
        <v/>
      </c>
    </row>
    <row r="401">
      <c r="A401" t="inlineStr">
        <is>
          <t>050609</t>
        </is>
      </c>
      <c r="B401" t="inlineStr">
        <is>
          <t>Kaiser Foundation Hospital - Orange County - Anahe</t>
        </is>
      </c>
      <c r="C401" t="inlineStr">
        <is>
          <t>California</t>
        </is>
      </c>
      <c r="D401" t="inlineStr">
        <is>
          <t>CA</t>
        </is>
      </c>
      <c r="E401" t="inlineStr">
        <is>
          <t>Pacific</t>
        </is>
      </c>
      <c r="F401" t="inlineStr">
        <is>
          <t>Rural Referral Center (RRC)</t>
        </is>
      </c>
      <c r="G401" s="16" t="n">
        <v>1.4315</v>
      </c>
      <c r="H401" s="16" t="n">
        <v>1.4159</v>
      </c>
      <c r="I401" s="16" t="n">
        <v>1.7315</v>
      </c>
      <c r="J401" s="16" t="n">
        <v>1.7214</v>
      </c>
      <c r="K401" s="17" t="n">
        <v>415</v>
      </c>
      <c r="L401" s="16" t="n">
        <v>1</v>
      </c>
      <c r="M401" s="18" t="n">
        <v>6234109.235885789</v>
      </c>
      <c r="N401" s="18" t="n">
        <v>6344066.548296384</v>
      </c>
      <c r="O401" s="19" t="n">
        <v>109957.3124105949</v>
      </c>
      <c r="P401" s="20" t="n">
        <v>0.01763801503150455</v>
      </c>
      <c r="Q401" s="27">
        <f>IF(O401&gt;0,O401,"")</f>
        <v/>
      </c>
      <c r="R401" s="28">
        <f>IF(O401&gt;0,P401,"")</f>
        <v/>
      </c>
    </row>
    <row r="402">
      <c r="A402" t="inlineStr">
        <is>
          <t>050624</t>
        </is>
      </c>
      <c r="B402" t="inlineStr">
        <is>
          <t>Henry Mayo Newhall  Hospital</t>
        </is>
      </c>
      <c r="C402" t="inlineStr">
        <is>
          <t>California</t>
        </is>
      </c>
      <c r="D402" t="inlineStr">
        <is>
          <t>CA</t>
        </is>
      </c>
      <c r="E402" t="inlineStr">
        <is>
          <t>Pacific</t>
        </is>
      </c>
      <c r="F402" t="inlineStr">
        <is>
          <t>IPPS</t>
        </is>
      </c>
      <c r="G402" s="16" t="n">
        <v>1.4315</v>
      </c>
      <c r="H402" s="16" t="n">
        <v>1.4159</v>
      </c>
      <c r="I402" s="16" t="n">
        <v>1.8059</v>
      </c>
      <c r="J402" s="16" t="n">
        <v>1.8003</v>
      </c>
      <c r="K402" s="17" t="n">
        <v>2656</v>
      </c>
      <c r="L402" s="16" t="n">
        <v>1</v>
      </c>
      <c r="M402" s="18" t="n">
        <v>41612670.14851362</v>
      </c>
      <c r="N402" s="18" t="n">
        <v>42463011.06317362</v>
      </c>
      <c r="O402" s="19" t="n">
        <v>850340.9146599993</v>
      </c>
      <c r="P402" s="20" t="n">
        <v>0.02043466356821548</v>
      </c>
      <c r="Q402" s="27">
        <f>IF(O402&gt;0,O402,"")</f>
        <v/>
      </c>
      <c r="R402" s="28">
        <f>IF(O402&gt;0,P402,"")</f>
        <v/>
      </c>
    </row>
    <row r="403">
      <c r="A403" t="inlineStr">
        <is>
          <t>050625</t>
        </is>
      </c>
      <c r="B403" t="inlineStr">
        <is>
          <t>Cedars-Sinai Medical Center</t>
        </is>
      </c>
      <c r="C403" t="inlineStr">
        <is>
          <t>California</t>
        </is>
      </c>
      <c r="D403" t="inlineStr">
        <is>
          <t>CA</t>
        </is>
      </c>
      <c r="E403" t="inlineStr">
        <is>
          <t>Pacific</t>
        </is>
      </c>
      <c r="F403" t="inlineStr">
        <is>
          <t>Rural Referral Center (RRC)</t>
        </is>
      </c>
      <c r="G403" s="16" t="n">
        <v>1.4315</v>
      </c>
      <c r="H403" s="16" t="n">
        <v>1.4159</v>
      </c>
      <c r="I403" s="16" t="n">
        <v>2.5344</v>
      </c>
      <c r="J403" s="16" t="n">
        <v>2.5471</v>
      </c>
      <c r="K403" s="17" t="n">
        <v>17618</v>
      </c>
      <c r="L403" s="16" t="n">
        <v>1</v>
      </c>
      <c r="M403" s="18" t="n">
        <v>387378560.3412364</v>
      </c>
      <c r="N403" s="18" t="n">
        <v>398511112.4528923</v>
      </c>
      <c r="O403" s="19" t="n">
        <v>11132552.11165589</v>
      </c>
      <c r="P403" s="20" t="n">
        <v>0.02873817307248336</v>
      </c>
      <c r="Q403" s="27">
        <f>IF(O403&gt;0,O403,"")</f>
        <v/>
      </c>
      <c r="R403" s="28">
        <f>IF(O403&gt;0,P403,"")</f>
        <v/>
      </c>
    </row>
    <row r="404">
      <c r="A404" t="inlineStr">
        <is>
          <t>050633</t>
        </is>
      </c>
      <c r="B404" t="inlineStr">
        <is>
          <t>Adventist Health Twin Cities</t>
        </is>
      </c>
      <c r="C404" t="inlineStr">
        <is>
          <t>California</t>
        </is>
      </c>
      <c r="D404" t="inlineStr">
        <is>
          <t>CA</t>
        </is>
      </c>
      <c r="E404" t="inlineStr">
        <is>
          <t>Pacific</t>
        </is>
      </c>
      <c r="F404" t="inlineStr">
        <is>
          <t>IPPS</t>
        </is>
      </c>
      <c r="G404" s="16" t="n">
        <v>1.4315</v>
      </c>
      <c r="H404" s="16" t="n">
        <v>1.4159</v>
      </c>
      <c r="I404" s="16" t="n">
        <v>1.5643</v>
      </c>
      <c r="J404" s="16" t="n">
        <v>1.5538</v>
      </c>
      <c r="K404" s="17" t="n">
        <v>1416</v>
      </c>
      <c r="L404" s="16" t="n">
        <v>1</v>
      </c>
      <c r="M404" s="18" t="n">
        <v>19217067.42467564</v>
      </c>
      <c r="N404" s="18" t="n">
        <v>19538724.3130542</v>
      </c>
      <c r="O404" s="19" t="n">
        <v>321656.888378568</v>
      </c>
      <c r="P404" s="20" t="n">
        <v>0.01673808397870037</v>
      </c>
      <c r="Q404" s="27">
        <f>IF(O404&gt;0,O404,"")</f>
        <v/>
      </c>
      <c r="R404" s="28">
        <f>IF(O404&gt;0,P404,"")</f>
        <v/>
      </c>
    </row>
    <row r="405">
      <c r="A405" t="inlineStr">
        <is>
          <t>050636</t>
        </is>
      </c>
      <c r="B405" t="inlineStr">
        <is>
          <t>Palomar Medical Center Poway</t>
        </is>
      </c>
      <c r="C405" t="inlineStr">
        <is>
          <t>California</t>
        </is>
      </c>
      <c r="D405" t="inlineStr">
        <is>
          <t>CA</t>
        </is>
      </c>
      <c r="E405" t="inlineStr">
        <is>
          <t>Pacific</t>
        </is>
      </c>
      <c r="F405" t="inlineStr">
        <is>
          <t>IPPS</t>
        </is>
      </c>
      <c r="G405" s="16" t="n">
        <v>1.4315</v>
      </c>
      <c r="H405" s="16" t="n">
        <v>1.4159</v>
      </c>
      <c r="I405" s="16" t="n">
        <v>1.4747</v>
      </c>
      <c r="J405" s="16" t="n">
        <v>1.4631</v>
      </c>
      <c r="K405" s="17" t="n">
        <v>1651</v>
      </c>
      <c r="L405" s="16" t="n">
        <v>1</v>
      </c>
      <c r="M405" s="18" t="n">
        <v>21122949.88975425</v>
      </c>
      <c r="N405" s="18" t="n">
        <v>21451561.86825705</v>
      </c>
      <c r="O405" s="19" t="n">
        <v>328611.9785027988</v>
      </c>
      <c r="P405" s="20" t="n">
        <v>0.01555710638040159</v>
      </c>
      <c r="Q405" s="27">
        <f>IF(O405&gt;0,O405,"")</f>
        <v/>
      </c>
      <c r="R405" s="28">
        <f>IF(O405&gt;0,P405,"")</f>
        <v/>
      </c>
    </row>
    <row r="406">
      <c r="A406" t="inlineStr">
        <is>
          <t>050641</t>
        </is>
      </c>
      <c r="B406" t="inlineStr">
        <is>
          <t>East Los Angeles Doctors Hospital</t>
        </is>
      </c>
      <c r="C406" t="inlineStr">
        <is>
          <t>California</t>
        </is>
      </c>
      <c r="D406" t="inlineStr">
        <is>
          <t>CA</t>
        </is>
      </c>
      <c r="E406" t="inlineStr">
        <is>
          <t>Pacific</t>
        </is>
      </c>
      <c r="F406" t="inlineStr">
        <is>
          <t>IPPS</t>
        </is>
      </c>
      <c r="G406" s="16" t="n">
        <v>1.4315</v>
      </c>
      <c r="H406" s="16" t="n">
        <v>1.4159</v>
      </c>
      <c r="I406" s="16" t="n">
        <v>1.563</v>
      </c>
      <c r="J406" s="16" t="n">
        <v>1.5433</v>
      </c>
      <c r="K406" s="17" t="n">
        <v>332</v>
      </c>
      <c r="L406" s="16" t="n">
        <v>1</v>
      </c>
      <c r="M406" s="18" t="n">
        <v>4501952.173578741</v>
      </c>
      <c r="N406" s="18" t="n">
        <v>4550155.874978881</v>
      </c>
      <c r="O406" s="19" t="n">
        <v>48203.7014001403</v>
      </c>
      <c r="P406" s="20" t="n">
        <v>0.01070728864758723</v>
      </c>
      <c r="Q406" s="27">
        <f>IF(O406&gt;0,O406,"")</f>
        <v/>
      </c>
      <c r="R406" s="28">
        <f>IF(O406&gt;0,P406,"")</f>
        <v/>
      </c>
    </row>
    <row r="407">
      <c r="A407" t="inlineStr">
        <is>
          <t>050663</t>
        </is>
      </c>
      <c r="B407" t="inlineStr">
        <is>
          <t>Los Angeles Community Hospital</t>
        </is>
      </c>
      <c r="C407" t="inlineStr">
        <is>
          <t>California</t>
        </is>
      </c>
      <c r="D407" t="inlineStr">
        <is>
          <t>CA</t>
        </is>
      </c>
      <c r="E407" t="inlineStr">
        <is>
          <t>Pacific</t>
        </is>
      </c>
      <c r="F407" t="inlineStr">
        <is>
          <t>IPPS</t>
        </is>
      </c>
      <c r="G407" s="16" t="n">
        <v>1.4315</v>
      </c>
      <c r="H407" s="16" t="n">
        <v>1.4159</v>
      </c>
      <c r="I407" s="16" t="n">
        <v>1.4964</v>
      </c>
      <c r="J407" s="16" t="n">
        <v>1.4807</v>
      </c>
      <c r="K407" s="17" t="n">
        <v>4145</v>
      </c>
      <c r="L407" s="16" t="n">
        <v>1</v>
      </c>
      <c r="M407" s="18" t="n">
        <v>53811617.8897773</v>
      </c>
      <c r="N407" s="18" t="n">
        <v>54504134.28726251</v>
      </c>
      <c r="O407" s="19" t="n">
        <v>692516.397485204</v>
      </c>
      <c r="P407" s="20" t="n">
        <v>0.01286927293105533</v>
      </c>
      <c r="Q407" s="27">
        <f>IF(O407&gt;0,O407,"")</f>
        <v/>
      </c>
      <c r="R407" s="28">
        <f>IF(O407&gt;0,P407,"")</f>
        <v/>
      </c>
    </row>
    <row r="408">
      <c r="A408" t="inlineStr">
        <is>
          <t>050668</t>
        </is>
      </c>
      <c r="B408" t="inlineStr">
        <is>
          <t>Laguna Honda Hospital &amp; Rehabilitation Center</t>
        </is>
      </c>
      <c r="C408" t="inlineStr">
        <is>
          <t>California</t>
        </is>
      </c>
      <c r="D408" t="inlineStr">
        <is>
          <t>CA</t>
        </is>
      </c>
      <c r="E408" t="inlineStr">
        <is>
          <t>Pacific</t>
        </is>
      </c>
      <c r="F408" t="inlineStr">
        <is>
          <t>IPPS</t>
        </is>
      </c>
      <c r="G408" s="16" t="n">
        <v>1.6917</v>
      </c>
      <c r="H408" s="16" t="n">
        <v>1.7523</v>
      </c>
      <c r="I408" s="16" t="n">
        <v>1.2672</v>
      </c>
      <c r="J408" s="16" t="n">
        <v>1.2604</v>
      </c>
      <c r="K408" s="17" t="n">
        <v>114</v>
      </c>
      <c r="L408" s="16" t="n">
        <v>1</v>
      </c>
      <c r="M408" s="18" t="n">
        <v>1420818.920998811</v>
      </c>
      <c r="N408" s="18" t="n">
        <v>1498287.754758618</v>
      </c>
      <c r="O408" s="19" t="n">
        <v>77468.83375980682</v>
      </c>
      <c r="P408" s="20" t="n">
        <v>0.0545240724309524</v>
      </c>
      <c r="Q408" s="27">
        <f>IF(O408&gt;0,O408,"")</f>
        <v/>
      </c>
      <c r="R408" s="28">
        <f>IF(O408&gt;0,P408,"")</f>
        <v/>
      </c>
    </row>
    <row r="409">
      <c r="A409" t="inlineStr">
        <is>
          <t>050674</t>
        </is>
      </c>
      <c r="B409" t="inlineStr">
        <is>
          <t>Kaiser Foundation Hosp So Sacramento</t>
        </is>
      </c>
      <c r="C409" t="inlineStr">
        <is>
          <t>California</t>
        </is>
      </c>
      <c r="D409" t="inlineStr">
        <is>
          <t>CA</t>
        </is>
      </c>
      <c r="E409" t="inlineStr">
        <is>
          <t>Pacific</t>
        </is>
      </c>
      <c r="F409" t="inlineStr">
        <is>
          <t>Rural Referral Center (RRC)</t>
        </is>
      </c>
      <c r="G409" s="16" t="n">
        <v>1.6496</v>
      </c>
      <c r="H409" s="16" t="n">
        <v>1.6137</v>
      </c>
      <c r="I409" s="16" t="n">
        <v>1.8989</v>
      </c>
      <c r="J409" s="16" t="n">
        <v>1.8875</v>
      </c>
      <c r="K409" s="17" t="n">
        <v>826</v>
      </c>
      <c r="L409" s="16" t="n">
        <v>1</v>
      </c>
      <c r="M409" s="18" t="n">
        <v>15132329.77581155</v>
      </c>
      <c r="N409" s="18" t="n">
        <v>15263578.1120919</v>
      </c>
      <c r="O409" s="19" t="n">
        <v>131248.3362803478</v>
      </c>
      <c r="P409" s="20" t="n">
        <v>0.00867337272084456</v>
      </c>
      <c r="Q409" s="27">
        <f>IF(O409&gt;0,O409,"")</f>
        <v/>
      </c>
      <c r="R409" s="28">
        <f>IF(O409&gt;0,P409,"")</f>
        <v/>
      </c>
    </row>
    <row r="410">
      <c r="A410" t="inlineStr">
        <is>
          <t>050677</t>
        </is>
      </c>
      <c r="B410" t="inlineStr">
        <is>
          <t>Kaiser Foundation Hospital - Woodland Hills</t>
        </is>
      </c>
      <c r="C410" t="inlineStr">
        <is>
          <t>California</t>
        </is>
      </c>
      <c r="D410" t="inlineStr">
        <is>
          <t>CA</t>
        </is>
      </c>
      <c r="E410" t="inlineStr">
        <is>
          <t>Pacific</t>
        </is>
      </c>
      <c r="F410" t="inlineStr">
        <is>
          <t>Rural Referral Center (RRC)</t>
        </is>
      </c>
      <c r="G410" s="16" t="n">
        <v>1.4315</v>
      </c>
      <c r="H410" s="16" t="n">
        <v>1.4159</v>
      </c>
      <c r="I410" s="16" t="n">
        <v>1.7765</v>
      </c>
      <c r="J410" s="16" t="n">
        <v>1.7607</v>
      </c>
      <c r="K410" s="17" t="n">
        <v>334</v>
      </c>
      <c r="L410" s="16" t="n">
        <v>1</v>
      </c>
      <c r="M410" s="18" t="n">
        <v>5147726.846243167</v>
      </c>
      <c r="N410" s="18" t="n">
        <v>5222394.384102514</v>
      </c>
      <c r="O410" s="19" t="n">
        <v>74667.53785934672</v>
      </c>
      <c r="P410" s="20" t="n">
        <v>0.01450495336865813</v>
      </c>
      <c r="Q410" s="27">
        <f>IF(O410&gt;0,O410,"")</f>
        <v/>
      </c>
      <c r="R410" s="28">
        <f>IF(O410&gt;0,P410,"")</f>
        <v/>
      </c>
    </row>
    <row r="411">
      <c r="A411" t="inlineStr">
        <is>
          <t>050678</t>
        </is>
      </c>
      <c r="B411" t="inlineStr">
        <is>
          <t>Memorialcare Orange Coast Medical Center</t>
        </is>
      </c>
      <c r="C411" t="inlineStr">
        <is>
          <t>California</t>
        </is>
      </c>
      <c r="D411" t="inlineStr">
        <is>
          <t>CA</t>
        </is>
      </c>
      <c r="E411" t="inlineStr">
        <is>
          <t>Pacific</t>
        </is>
      </c>
      <c r="F411" t="inlineStr">
        <is>
          <t>IPPS</t>
        </is>
      </c>
      <c r="G411" s="16" t="n">
        <v>1.4315</v>
      </c>
      <c r="H411" s="16" t="n">
        <v>1.4159</v>
      </c>
      <c r="I411" s="16" t="n">
        <v>1.9788</v>
      </c>
      <c r="J411" s="16" t="n">
        <v>1.978</v>
      </c>
      <c r="K411" s="17" t="n">
        <v>2837</v>
      </c>
      <c r="L411" s="16" t="n">
        <v>1</v>
      </c>
      <c r="M411" s="18" t="n">
        <v>48704047.32283681</v>
      </c>
      <c r="N411" s="18" t="n">
        <v>49833737.21513914</v>
      </c>
      <c r="O411" s="19" t="n">
        <v>1129689.892302327</v>
      </c>
      <c r="P411" s="20" t="n">
        <v>0.02319499003469117</v>
      </c>
      <c r="Q411" s="27">
        <f>IF(O411&gt;0,O411,"")</f>
        <v/>
      </c>
      <c r="R411" s="28">
        <f>IF(O411&gt;0,P411,"")</f>
        <v/>
      </c>
    </row>
    <row r="412">
      <c r="A412" t="inlineStr">
        <is>
          <t>050684</t>
        </is>
      </c>
      <c r="B412" t="inlineStr">
        <is>
          <t>Menifee Global Medical Center</t>
        </is>
      </c>
      <c r="C412" t="inlineStr">
        <is>
          <t>California</t>
        </is>
      </c>
      <c r="D412" t="inlineStr">
        <is>
          <t>CA</t>
        </is>
      </c>
      <c r="E412" t="inlineStr">
        <is>
          <t>Pacific</t>
        </is>
      </c>
      <c r="F412" t="inlineStr">
        <is>
          <t>IPPS</t>
        </is>
      </c>
      <c r="G412" s="16" t="n">
        <v>1.4315</v>
      </c>
      <c r="H412" s="16" t="n">
        <v>1.4159</v>
      </c>
      <c r="I412" s="16" t="n">
        <v>1.4176</v>
      </c>
      <c r="J412" s="16" t="n">
        <v>1.4064</v>
      </c>
      <c r="K412" s="17" t="n">
        <v>374</v>
      </c>
      <c r="L412" s="16" t="n">
        <v>1</v>
      </c>
      <c r="M412" s="18" t="n">
        <v>4599695.920097267</v>
      </c>
      <c r="N412" s="18" t="n">
        <v>4671090.63983783</v>
      </c>
      <c r="O412" s="19" t="n">
        <v>71394.71974056307</v>
      </c>
      <c r="P412" s="20" t="n">
        <v>0.01552161729400871</v>
      </c>
      <c r="Q412" s="27">
        <f>IF(O412&gt;0,O412,"")</f>
        <v/>
      </c>
      <c r="R412" s="28">
        <f>IF(O412&gt;0,P412,"")</f>
        <v/>
      </c>
    </row>
    <row r="413">
      <c r="A413" t="inlineStr">
        <is>
          <t>050686</t>
        </is>
      </c>
      <c r="B413" t="inlineStr">
        <is>
          <t>Kaiser Foundation Hospital, Riverside</t>
        </is>
      </c>
      <c r="C413" t="inlineStr">
        <is>
          <t>California</t>
        </is>
      </c>
      <c r="D413" t="inlineStr">
        <is>
          <t>CA</t>
        </is>
      </c>
      <c r="E413" t="inlineStr">
        <is>
          <t>Pacific</t>
        </is>
      </c>
      <c r="F413" t="inlineStr">
        <is>
          <t>Rural Referral Center (RRC)</t>
        </is>
      </c>
      <c r="G413" s="16" t="n">
        <v>1.4315</v>
      </c>
      <c r="H413" s="16" t="n">
        <v>1.4159</v>
      </c>
      <c r="I413" s="16" t="n">
        <v>1.9484</v>
      </c>
      <c r="J413" s="16" t="n">
        <v>1.9333</v>
      </c>
      <c r="K413" s="17" t="n">
        <v>332</v>
      </c>
      <c r="L413" s="16" t="n">
        <v>1</v>
      </c>
      <c r="M413" s="18" t="n">
        <v>5612030.463852091</v>
      </c>
      <c r="N413" s="18" t="n">
        <v>5700004.116566236</v>
      </c>
      <c r="O413" s="19" t="n">
        <v>87973.65271414537</v>
      </c>
      <c r="P413" s="20" t="n">
        <v>0.0156759043417167</v>
      </c>
      <c r="Q413" s="27">
        <f>IF(O413&gt;0,O413,"")</f>
        <v/>
      </c>
      <c r="R413" s="28">
        <f>IF(O413&gt;0,P413,"")</f>
        <v/>
      </c>
    </row>
    <row r="414">
      <c r="A414" t="inlineStr">
        <is>
          <t>050689</t>
        </is>
      </c>
      <c r="B414" t="inlineStr">
        <is>
          <t>San Ramon Regional Medical Center</t>
        </is>
      </c>
      <c r="C414" t="inlineStr">
        <is>
          <t>California</t>
        </is>
      </c>
      <c r="D414" t="inlineStr">
        <is>
          <t>CA</t>
        </is>
      </c>
      <c r="E414" t="inlineStr">
        <is>
          <t>Pacific</t>
        </is>
      </c>
      <c r="F414" t="inlineStr">
        <is>
          <t>IPPS</t>
        </is>
      </c>
      <c r="G414" s="16" t="n">
        <v>1.6369</v>
      </c>
      <c r="H414" s="16" t="n">
        <v>1.6404</v>
      </c>
      <c r="I414" s="16" t="n">
        <v>1.7941</v>
      </c>
      <c r="J414" s="16" t="n">
        <v>1.7887</v>
      </c>
      <c r="K414" s="17" t="n">
        <v>1393</v>
      </c>
      <c r="L414" s="16" t="n">
        <v>1</v>
      </c>
      <c r="M414" s="18" t="n">
        <v>23969889.32904398</v>
      </c>
      <c r="N414" s="18" t="n">
        <v>24699661.69125661</v>
      </c>
      <c r="O414" s="19" t="n">
        <v>729772.3622126207</v>
      </c>
      <c r="P414" s="20" t="n">
        <v>0.03044537887491894</v>
      </c>
      <c r="Q414" s="27">
        <f>IF(O414&gt;0,O414,"")</f>
        <v/>
      </c>
      <c r="R414" s="28">
        <f>IF(O414&gt;0,P414,"")</f>
        <v/>
      </c>
    </row>
    <row r="415">
      <c r="A415" t="inlineStr">
        <is>
          <t>050690</t>
        </is>
      </c>
      <c r="B415" t="inlineStr">
        <is>
          <t>Kaiser Foundation Hospital-Santa Rosa</t>
        </is>
      </c>
      <c r="C415" t="inlineStr">
        <is>
          <t>California</t>
        </is>
      </c>
      <c r="D415" t="inlineStr">
        <is>
          <t>CA</t>
        </is>
      </c>
      <c r="E415" t="inlineStr">
        <is>
          <t>Pacific</t>
        </is>
      </c>
      <c r="F415" t="inlineStr">
        <is>
          <t>IPPS</t>
        </is>
      </c>
      <c r="G415" s="16" t="n">
        <v>1.5766</v>
      </c>
      <c r="H415" s="16" t="n">
        <v>1.5437</v>
      </c>
      <c r="I415" s="16" t="n">
        <v>1.6206</v>
      </c>
      <c r="J415" s="16" t="n">
        <v>1.605</v>
      </c>
      <c r="K415" s="17" t="n">
        <v>234</v>
      </c>
      <c r="L415" s="16" t="n">
        <v>1</v>
      </c>
      <c r="M415" s="18" t="n">
        <v>3535227.666507395</v>
      </c>
      <c r="N415" s="18" t="n">
        <v>3555984.796064228</v>
      </c>
      <c r="O415" s="19" t="n">
        <v>20757.12955683284</v>
      </c>
      <c r="P415" s="20" t="n">
        <v>0.005871511403207506</v>
      </c>
      <c r="Q415" s="27">
        <f>IF(O415&gt;0,O415,"")</f>
        <v/>
      </c>
      <c r="R415" s="28">
        <f>IF(O415&gt;0,P415,"")</f>
        <v/>
      </c>
    </row>
    <row r="416">
      <c r="A416" t="inlineStr">
        <is>
          <t>050696</t>
        </is>
      </c>
      <c r="B416" t="inlineStr">
        <is>
          <t>Keck Hospital Of Usc</t>
        </is>
      </c>
      <c r="C416" t="inlineStr">
        <is>
          <t>California</t>
        </is>
      </c>
      <c r="D416" t="inlineStr">
        <is>
          <t>CA</t>
        </is>
      </c>
      <c r="E416" t="inlineStr">
        <is>
          <t>Pacific</t>
        </is>
      </c>
      <c r="F416" t="inlineStr">
        <is>
          <t>Rural Referral Center (RRC)</t>
        </is>
      </c>
      <c r="G416" s="16" t="n">
        <v>1.4315</v>
      </c>
      <c r="H416" s="16" t="n">
        <v>1.4159</v>
      </c>
      <c r="I416" s="16" t="n">
        <v>3.3042</v>
      </c>
      <c r="J416" s="16" t="n">
        <v>3.3487</v>
      </c>
      <c r="K416" s="17" t="n">
        <v>4043</v>
      </c>
      <c r="L416" s="16" t="n">
        <v>1</v>
      </c>
      <c r="M416" s="18" t="n">
        <v>115897450.7506974</v>
      </c>
      <c r="N416" s="18" t="n">
        <v>120231376.1901317</v>
      </c>
      <c r="O416" s="19" t="n">
        <v>4333925.439434305</v>
      </c>
      <c r="P416" s="20" t="n">
        <v>0.03739448461862072</v>
      </c>
      <c r="Q416" s="27">
        <f>IF(O416&gt;0,O416,"")</f>
        <v/>
      </c>
      <c r="R416" s="28">
        <f>IF(O416&gt;0,P416,"")</f>
        <v/>
      </c>
    </row>
    <row r="417">
      <c r="A417" t="inlineStr">
        <is>
          <t>050697</t>
        </is>
      </c>
      <c r="B417" t="inlineStr">
        <is>
          <t>Patients' Hospital Of Redding</t>
        </is>
      </c>
      <c r="C417" t="inlineStr">
        <is>
          <t>California</t>
        </is>
      </c>
      <c r="D417" t="inlineStr">
        <is>
          <t>CA</t>
        </is>
      </c>
      <c r="E417" t="inlineStr">
        <is>
          <t>Pacific</t>
        </is>
      </c>
      <c r="F417" t="inlineStr">
        <is>
          <t>IPPS</t>
        </is>
      </c>
      <c r="G417" s="16" t="n">
        <v>1.4315</v>
      </c>
      <c r="H417" s="16" t="n">
        <v>1.4159</v>
      </c>
      <c r="I417" s="16" t="n">
        <v>1.905</v>
      </c>
      <c r="J417" s="16" t="n">
        <v>2.0666</v>
      </c>
      <c r="K417" s="17" t="n">
        <v>16</v>
      </c>
      <c r="L417" s="16" t="n">
        <v>1</v>
      </c>
      <c r="M417" s="18" t="n">
        <v>264434.903241912</v>
      </c>
      <c r="N417" s="18" t="n">
        <v>293639.3421148504</v>
      </c>
      <c r="O417" s="19" t="n">
        <v>29204.43887293834</v>
      </c>
      <c r="P417" s="20" t="n">
        <v>0.1104409384498738</v>
      </c>
      <c r="Q417" s="27">
        <f>IF(O417&gt;0,O417,"")</f>
        <v/>
      </c>
      <c r="R417" s="28">
        <f>IF(O417&gt;0,P417,"")</f>
        <v/>
      </c>
    </row>
    <row r="418">
      <c r="A418" t="inlineStr">
        <is>
          <t>050701</t>
        </is>
      </c>
      <c r="B418" t="inlineStr">
        <is>
          <t>Southwest Healthcare Rancho Springs Hospital</t>
        </is>
      </c>
      <c r="C418" t="inlineStr">
        <is>
          <t>California</t>
        </is>
      </c>
      <c r="D418" t="inlineStr">
        <is>
          <t>CA</t>
        </is>
      </c>
      <c r="E418" t="inlineStr">
        <is>
          <t>Pacific</t>
        </is>
      </c>
      <c r="F418" t="inlineStr">
        <is>
          <t>IPPS</t>
        </is>
      </c>
      <c r="G418" s="16" t="n">
        <v>1.4315</v>
      </c>
      <c r="H418" s="16" t="n">
        <v>1.4159</v>
      </c>
      <c r="I418" s="16" t="n">
        <v>1.6287</v>
      </c>
      <c r="J418" s="16" t="n">
        <v>1.6262</v>
      </c>
      <c r="K418" s="17" t="n">
        <v>2614</v>
      </c>
      <c r="L418" s="16" t="n">
        <v>1</v>
      </c>
      <c r="M418" s="18" t="n">
        <v>36936053.86295955</v>
      </c>
      <c r="N418" s="18" t="n">
        <v>37750036.3930097</v>
      </c>
      <c r="O418" s="19" t="n">
        <v>813982.5300501511</v>
      </c>
      <c r="P418" s="20" t="n">
        <v>0.02203761487543298</v>
      </c>
      <c r="Q418" s="27">
        <f>IF(O418&gt;0,O418,"")</f>
        <v/>
      </c>
      <c r="R418" s="28">
        <f>IF(O418&gt;0,P418,"")</f>
        <v/>
      </c>
    </row>
    <row r="419">
      <c r="A419" t="inlineStr">
        <is>
          <t>050704</t>
        </is>
      </c>
      <c r="B419" t="inlineStr">
        <is>
          <t>Mission Community Hospital</t>
        </is>
      </c>
      <c r="C419" t="inlineStr">
        <is>
          <t>California</t>
        </is>
      </c>
      <c r="D419" t="inlineStr">
        <is>
          <t>CA</t>
        </is>
      </c>
      <c r="E419" t="inlineStr">
        <is>
          <t>Pacific</t>
        </is>
      </c>
      <c r="F419" t="inlineStr">
        <is>
          <t>IPPS</t>
        </is>
      </c>
      <c r="G419" s="16" t="n">
        <v>1.4315</v>
      </c>
      <c r="H419" s="16" t="n">
        <v>1.4159</v>
      </c>
      <c r="I419" s="16" t="n">
        <v>1.808</v>
      </c>
      <c r="J419" s="16" t="n">
        <v>1.7952</v>
      </c>
      <c r="K419" s="17" t="n">
        <v>1862</v>
      </c>
      <c r="L419" s="16" t="n">
        <v>1</v>
      </c>
      <c r="M419" s="18" t="n">
        <v>29206661.54935315</v>
      </c>
      <c r="N419" s="18" t="n">
        <v>29684541.88183631</v>
      </c>
      <c r="O419" s="19" t="n">
        <v>477880.3324831612</v>
      </c>
      <c r="P419" s="20" t="n">
        <v>0.01636203205476406</v>
      </c>
      <c r="Q419" s="27">
        <f>IF(O419&gt;0,O419,"")</f>
        <v/>
      </c>
      <c r="R419" s="28">
        <f>IF(O419&gt;0,P419,"")</f>
        <v/>
      </c>
    </row>
    <row r="420">
      <c r="A420" t="inlineStr">
        <is>
          <t>050708</t>
        </is>
      </c>
      <c r="B420" t="inlineStr">
        <is>
          <t>Fresno Surgical Hospital</t>
        </is>
      </c>
      <c r="C420" t="inlineStr">
        <is>
          <t>California</t>
        </is>
      </c>
      <c r="D420" t="inlineStr">
        <is>
          <t>CA</t>
        </is>
      </c>
      <c r="E420" t="inlineStr">
        <is>
          <t>Pacific</t>
        </is>
      </c>
      <c r="F420" t="inlineStr">
        <is>
          <t>IPPS</t>
        </is>
      </c>
      <c r="G420" s="16" t="n">
        <v>1.4315</v>
      </c>
      <c r="H420" s="16" t="n">
        <v>1.4159</v>
      </c>
      <c r="I420" s="16" t="n">
        <v>4.23</v>
      </c>
      <c r="J420" s="16" t="n">
        <v>4.2444</v>
      </c>
      <c r="K420" s="17" t="n">
        <v>378</v>
      </c>
      <c r="L420" s="16" t="n">
        <v>1</v>
      </c>
      <c r="M420" s="18" t="n">
        <v>13871901.05608999</v>
      </c>
      <c r="N420" s="18" t="n">
        <v>14247738.6573393</v>
      </c>
      <c r="O420" s="19" t="n">
        <v>375837.6012493111</v>
      </c>
      <c r="P420" s="20" t="n">
        <v>0.02709344593287107</v>
      </c>
      <c r="Q420" s="27">
        <f>IF(O420&gt;0,O420,"")</f>
        <v/>
      </c>
      <c r="R420" s="28">
        <f>IF(O420&gt;0,P420,"")</f>
        <v/>
      </c>
    </row>
    <row r="421">
      <c r="A421" t="inlineStr">
        <is>
          <t>050709</t>
        </is>
      </c>
      <c r="B421" t="inlineStr">
        <is>
          <t>Desert Valley Hospital</t>
        </is>
      </c>
      <c r="C421" t="inlineStr">
        <is>
          <t>California</t>
        </is>
      </c>
      <c r="D421" t="inlineStr">
        <is>
          <t>CA</t>
        </is>
      </c>
      <c r="E421" t="inlineStr">
        <is>
          <t>Pacific</t>
        </is>
      </c>
      <c r="F421" t="inlineStr">
        <is>
          <t>IPPS</t>
        </is>
      </c>
      <c r="G421" s="16" t="n">
        <v>1.4315</v>
      </c>
      <c r="H421" s="16" t="n">
        <v>1.4159</v>
      </c>
      <c r="I421" s="16" t="n">
        <v>1.8387</v>
      </c>
      <c r="J421" s="16" t="n">
        <v>1.8303</v>
      </c>
      <c r="K421" s="17" t="n">
        <v>2232</v>
      </c>
      <c r="L421" s="16" t="n">
        <v>1</v>
      </c>
      <c r="M421" s="18" t="n">
        <v>35604827.13618428</v>
      </c>
      <c r="N421" s="18" t="n">
        <v>36278916.21903469</v>
      </c>
      <c r="O421" s="19" t="n">
        <v>674089.0828504041</v>
      </c>
      <c r="P421" s="20" t="n">
        <v>0.01893251946630979</v>
      </c>
      <c r="Q421" s="27">
        <f>IF(O421&gt;0,O421,"")</f>
        <v/>
      </c>
      <c r="R421" s="28">
        <f>IF(O421&gt;0,P421,"")</f>
        <v/>
      </c>
    </row>
    <row r="422">
      <c r="A422" t="inlineStr">
        <is>
          <t>050710</t>
        </is>
      </c>
      <c r="B422" t="inlineStr">
        <is>
          <t>Kaiser Foundation Hospital - Fresno</t>
        </is>
      </c>
      <c r="C422" t="inlineStr">
        <is>
          <t>California</t>
        </is>
      </c>
      <c r="D422" t="inlineStr">
        <is>
          <t>CA</t>
        </is>
      </c>
      <c r="E422" t="inlineStr">
        <is>
          <t>Pacific</t>
        </is>
      </c>
      <c r="F422" t="inlineStr">
        <is>
          <t>IPPS</t>
        </is>
      </c>
      <c r="G422" s="16" t="n">
        <v>1.4315</v>
      </c>
      <c r="H422" s="16" t="n">
        <v>1.4159</v>
      </c>
      <c r="I422" s="16" t="n">
        <v>1.5442</v>
      </c>
      <c r="J422" s="16" t="n">
        <v>1.5351</v>
      </c>
      <c r="K422" s="17" t="n">
        <v>235</v>
      </c>
      <c r="L422" s="16" t="n">
        <v>1</v>
      </c>
      <c r="M422" s="18" t="n">
        <v>3148293.593594086</v>
      </c>
      <c r="N422" s="18" t="n">
        <v>3203630.123418873</v>
      </c>
      <c r="O422" s="19" t="n">
        <v>55336.52982478729</v>
      </c>
      <c r="P422" s="20" t="n">
        <v>0.01757667389641867</v>
      </c>
      <c r="Q422" s="27">
        <f>IF(O422&gt;0,O422,"")</f>
        <v/>
      </c>
      <c r="R422" s="28">
        <f>IF(O422&gt;0,P422,"")</f>
        <v/>
      </c>
    </row>
    <row r="423">
      <c r="A423" t="inlineStr">
        <is>
          <t>050714</t>
        </is>
      </c>
      <c r="B423" t="inlineStr">
        <is>
          <t>Sutter Maternity &amp; Surgery Center Of Santa Cruz</t>
        </is>
      </c>
      <c r="C423" t="inlineStr">
        <is>
          <t>California</t>
        </is>
      </c>
      <c r="D423" t="inlineStr">
        <is>
          <t>CA</t>
        </is>
      </c>
      <c r="E423" t="inlineStr">
        <is>
          <t>Pacific</t>
        </is>
      </c>
      <c r="F423" t="inlineStr">
        <is>
          <t>IPPS</t>
        </is>
      </c>
      <c r="G423" s="16" t="n">
        <v>1.6326</v>
      </c>
      <c r="H423" s="16" t="n">
        <v>1.645</v>
      </c>
      <c r="I423" s="16" t="n">
        <v>2.6198</v>
      </c>
      <c r="J423" s="16" t="n">
        <v>2.6511</v>
      </c>
      <c r="K423" s="17" t="n">
        <v>56</v>
      </c>
      <c r="L423" s="16" t="n">
        <v>1</v>
      </c>
      <c r="M423" s="18" t="n">
        <v>1404286.762556599</v>
      </c>
      <c r="N423" s="18" t="n">
        <v>1474831.231318755</v>
      </c>
      <c r="O423" s="19" t="n">
        <v>70544.46876215516</v>
      </c>
      <c r="P423" s="20" t="n">
        <v>0.0502350877635022</v>
      </c>
      <c r="Q423" s="27">
        <f>IF(O423&gt;0,O423,"")</f>
        <v/>
      </c>
      <c r="R423" s="28">
        <f>IF(O423&gt;0,P423,"")</f>
        <v/>
      </c>
    </row>
    <row r="424">
      <c r="A424" t="inlineStr">
        <is>
          <t>050717</t>
        </is>
      </c>
      <c r="B424" t="inlineStr">
        <is>
          <t>Lac/Rancho Los Amigos National Rehabilitation  Ctr</t>
        </is>
      </c>
      <c r="C424" t="inlineStr">
        <is>
          <t>California</t>
        </is>
      </c>
      <c r="D424" t="inlineStr">
        <is>
          <t>CA</t>
        </is>
      </c>
      <c r="E424" t="inlineStr">
        <is>
          <t>Pacific</t>
        </is>
      </c>
      <c r="F424" t="inlineStr">
        <is>
          <t>IPPS</t>
        </is>
      </c>
      <c r="G424" s="16" t="n">
        <v>1.4315</v>
      </c>
      <c r="H424" s="16" t="n">
        <v>1.4159</v>
      </c>
      <c r="I424" s="16" t="n">
        <v>1.8336</v>
      </c>
      <c r="J424" s="16" t="n">
        <v>1.8087</v>
      </c>
      <c r="K424" s="17" t="n">
        <v>153</v>
      </c>
      <c r="L424" s="16" t="n">
        <v>1</v>
      </c>
      <c r="M424" s="18" t="n">
        <v>2433883.835413668</v>
      </c>
      <c r="N424" s="18" t="n">
        <v>2457512.887917317</v>
      </c>
      <c r="O424" s="19" t="n">
        <v>23629.05250364961</v>
      </c>
      <c r="P424" s="20" t="n">
        <v>0.009708373160559476</v>
      </c>
      <c r="Q424" s="27">
        <f>IF(O424&gt;0,O424,"")</f>
        <v/>
      </c>
      <c r="R424" s="28">
        <f>IF(O424&gt;0,P424,"")</f>
        <v/>
      </c>
    </row>
    <row r="425">
      <c r="A425" t="inlineStr">
        <is>
          <t>050723</t>
        </is>
      </c>
      <c r="B425" t="inlineStr">
        <is>
          <t>Kaiser Foundation Hospital - Baldwin Park</t>
        </is>
      </c>
      <c r="C425" t="inlineStr">
        <is>
          <t>California</t>
        </is>
      </c>
      <c r="D425" t="inlineStr">
        <is>
          <t>CA</t>
        </is>
      </c>
      <c r="E425" t="inlineStr">
        <is>
          <t>Pacific</t>
        </is>
      </c>
      <c r="F425" t="inlineStr">
        <is>
          <t>IPPS</t>
        </is>
      </c>
      <c r="G425" s="16" t="n">
        <v>1.4315</v>
      </c>
      <c r="H425" s="16" t="n">
        <v>1.4159</v>
      </c>
      <c r="I425" s="16" t="n">
        <v>1.8336</v>
      </c>
      <c r="J425" s="16" t="n">
        <v>1.8215</v>
      </c>
      <c r="K425" s="17" t="n">
        <v>329</v>
      </c>
      <c r="L425" s="16" t="n">
        <v>1</v>
      </c>
      <c r="M425" s="18" t="n">
        <v>5233645.633013704</v>
      </c>
      <c r="N425" s="18" t="n">
        <v>5321853.415237097</v>
      </c>
      <c r="O425" s="19" t="n">
        <v>88207.78222339321</v>
      </c>
      <c r="P425" s="20" t="n">
        <v>0.01685398447059173</v>
      </c>
      <c r="Q425" s="27">
        <f>IF(O425&gt;0,O425,"")</f>
        <v/>
      </c>
      <c r="R425" s="28">
        <f>IF(O425&gt;0,P425,"")</f>
        <v/>
      </c>
    </row>
    <row r="426">
      <c r="A426" t="inlineStr">
        <is>
          <t>050735</t>
        </is>
      </c>
      <c r="B426" t="inlineStr">
        <is>
          <t>Whittier Hospital Medical Center</t>
        </is>
      </c>
      <c r="C426" t="inlineStr">
        <is>
          <t>California</t>
        </is>
      </c>
      <c r="D426" t="inlineStr">
        <is>
          <t>CA</t>
        </is>
      </c>
      <c r="E426" t="inlineStr">
        <is>
          <t>Pacific</t>
        </is>
      </c>
      <c r="F426" t="inlineStr">
        <is>
          <t>IPPS</t>
        </is>
      </c>
      <c r="G426" s="16" t="n">
        <v>1.4315</v>
      </c>
      <c r="H426" s="16" t="n">
        <v>1.4159</v>
      </c>
      <c r="I426" s="16" t="n">
        <v>1.5497</v>
      </c>
      <c r="J426" s="16" t="n">
        <v>1.5391</v>
      </c>
      <c r="K426" s="17" t="n">
        <v>963</v>
      </c>
      <c r="L426" s="16" t="n">
        <v>1</v>
      </c>
      <c r="M426" s="18" t="n">
        <v>12947256.00657787</v>
      </c>
      <c r="N426" s="18" t="n">
        <v>13162274.9904842</v>
      </c>
      <c r="O426" s="19" t="n">
        <v>215018.9839063324</v>
      </c>
      <c r="P426" s="20" t="n">
        <v>0.01660730148512486</v>
      </c>
      <c r="Q426" s="27">
        <f>IF(O426&gt;0,O426,"")</f>
        <v/>
      </c>
      <c r="R426" s="28">
        <f>IF(O426&gt;0,P426,"")</f>
        <v/>
      </c>
    </row>
    <row r="427">
      <c r="A427" t="inlineStr">
        <is>
          <t>050736</t>
        </is>
      </c>
      <c r="B427" t="inlineStr">
        <is>
          <t>Monterey Park Hospital</t>
        </is>
      </c>
      <c r="C427" t="inlineStr">
        <is>
          <t>California</t>
        </is>
      </c>
      <c r="D427" t="inlineStr">
        <is>
          <t>CA</t>
        </is>
      </c>
      <c r="E427" t="inlineStr">
        <is>
          <t>Pacific</t>
        </is>
      </c>
      <c r="F427" t="inlineStr">
        <is>
          <t>IPPS</t>
        </is>
      </c>
      <c r="G427" s="16" t="n">
        <v>1.4315</v>
      </c>
      <c r="H427" s="16" t="n">
        <v>1.4159</v>
      </c>
      <c r="I427" s="16" t="n">
        <v>1.4999</v>
      </c>
      <c r="J427" s="16" t="n">
        <v>1.4901</v>
      </c>
      <c r="K427" s="17" t="n">
        <v>383</v>
      </c>
      <c r="L427" s="16" t="n">
        <v>1</v>
      </c>
      <c r="M427" s="18" t="n">
        <v>4983849.214425338</v>
      </c>
      <c r="N427" s="18" t="n">
        <v>5068179.91361066</v>
      </c>
      <c r="O427" s="19" t="n">
        <v>84330.69918532204</v>
      </c>
      <c r="P427" s="20" t="n">
        <v>0.0169207966688145</v>
      </c>
      <c r="Q427" s="27">
        <f>IF(O427&gt;0,O427,"")</f>
        <v/>
      </c>
      <c r="R427" s="28">
        <f>IF(O427&gt;0,P427,"")</f>
        <v/>
      </c>
    </row>
    <row r="428">
      <c r="A428" t="inlineStr">
        <is>
          <t>050737</t>
        </is>
      </c>
      <c r="B428" t="inlineStr">
        <is>
          <t>Garfield Medical Center</t>
        </is>
      </c>
      <c r="C428" t="inlineStr">
        <is>
          <t>California</t>
        </is>
      </c>
      <c r="D428" t="inlineStr">
        <is>
          <t>CA</t>
        </is>
      </c>
      <c r="E428" t="inlineStr">
        <is>
          <t>Pacific</t>
        </is>
      </c>
      <c r="F428" t="inlineStr">
        <is>
          <t>IPPS</t>
        </is>
      </c>
      <c r="G428" s="16" t="n">
        <v>1.4315</v>
      </c>
      <c r="H428" s="16" t="n">
        <v>1.4159</v>
      </c>
      <c r="I428" s="16" t="n">
        <v>1.7471</v>
      </c>
      <c r="J428" s="16" t="n">
        <v>1.7404</v>
      </c>
      <c r="K428" s="17" t="n">
        <v>1815</v>
      </c>
      <c r="L428" s="16" t="n">
        <v>1</v>
      </c>
      <c r="M428" s="18" t="n">
        <v>27510482.55606658</v>
      </c>
      <c r="N428" s="18" t="n">
        <v>28051981.16759666</v>
      </c>
      <c r="O428" s="19" t="n">
        <v>541498.6115300842</v>
      </c>
      <c r="P428" s="20" t="n">
        <v>0.01968335562367929</v>
      </c>
      <c r="Q428" s="27">
        <f>IF(O428&gt;0,O428,"")</f>
        <v/>
      </c>
      <c r="R428" s="28">
        <f>IF(O428&gt;0,P428,"")</f>
        <v/>
      </c>
    </row>
    <row r="429">
      <c r="A429" t="inlineStr">
        <is>
          <t>050738</t>
        </is>
      </c>
      <c r="B429" t="inlineStr">
        <is>
          <t>Greater El Monte Community Hospital</t>
        </is>
      </c>
      <c r="C429" t="inlineStr">
        <is>
          <t>California</t>
        </is>
      </c>
      <c r="D429" t="inlineStr">
        <is>
          <t>CA</t>
        </is>
      </c>
      <c r="E429" t="inlineStr">
        <is>
          <t>Pacific</t>
        </is>
      </c>
      <c r="F429" t="inlineStr">
        <is>
          <t>IPPS</t>
        </is>
      </c>
      <c r="G429" s="16" t="n">
        <v>1.4315</v>
      </c>
      <c r="H429" s="16" t="n">
        <v>1.4159</v>
      </c>
      <c r="I429" s="16" t="n">
        <v>1.6464</v>
      </c>
      <c r="J429" s="16" t="n">
        <v>1.6352</v>
      </c>
      <c r="K429" s="17" t="n">
        <v>678</v>
      </c>
      <c r="L429" s="16" t="n">
        <v>1</v>
      </c>
      <c r="M429" s="18" t="n">
        <v>9684314.092680255</v>
      </c>
      <c r="N429" s="18" t="n">
        <v>9845514.293083018</v>
      </c>
      <c r="O429" s="19" t="n">
        <v>161200.2004027627</v>
      </c>
      <c r="P429" s="20" t="n">
        <v>0.01664549485488121</v>
      </c>
      <c r="Q429" s="27">
        <f>IF(O429&gt;0,O429,"")</f>
        <v/>
      </c>
      <c r="R429" s="28">
        <f>IF(O429&gt;0,P429,"")</f>
        <v/>
      </c>
    </row>
    <row r="430">
      <c r="A430" t="inlineStr">
        <is>
          <t>050739</t>
        </is>
      </c>
      <c r="B430" t="inlineStr">
        <is>
          <t>Centinela Hospital Medical Center</t>
        </is>
      </c>
      <c r="C430" t="inlineStr">
        <is>
          <t>California</t>
        </is>
      </c>
      <c r="D430" t="inlineStr">
        <is>
          <t>CA</t>
        </is>
      </c>
      <c r="E430" t="inlineStr">
        <is>
          <t>Pacific</t>
        </is>
      </c>
      <c r="F430" t="inlineStr">
        <is>
          <t>IPPS</t>
        </is>
      </c>
      <c r="G430" s="16" t="n">
        <v>1.4315</v>
      </c>
      <c r="H430" s="16" t="n">
        <v>1.4159</v>
      </c>
      <c r="I430" s="16" t="n">
        <v>1.7842</v>
      </c>
      <c r="J430" s="16" t="n">
        <v>1.7721</v>
      </c>
      <c r="K430" s="17" t="n">
        <v>4634</v>
      </c>
      <c r="L430" s="16" t="n">
        <v>1</v>
      </c>
      <c r="M430" s="18" t="n">
        <v>71730420.98831341</v>
      </c>
      <c r="N430" s="18" t="n">
        <v>72925949.05283557</v>
      </c>
      <c r="O430" s="19" t="n">
        <v>1195528.064522162</v>
      </c>
      <c r="P430" s="20" t="n">
        <v>0.01666696009935508</v>
      </c>
      <c r="Q430" s="27">
        <f>IF(O430&gt;0,O430,"")</f>
        <v/>
      </c>
      <c r="R430" s="28">
        <f>IF(O430&gt;0,P430,"")</f>
        <v/>
      </c>
    </row>
    <row r="431">
      <c r="A431" t="inlineStr">
        <is>
          <t>050740</t>
        </is>
      </c>
      <c r="B431" t="inlineStr">
        <is>
          <t>Cedar-Sinai Marina Del Rey Hospital</t>
        </is>
      </c>
      <c r="C431" t="inlineStr">
        <is>
          <t>California</t>
        </is>
      </c>
      <c r="D431" t="inlineStr">
        <is>
          <t>CA</t>
        </is>
      </c>
      <c r="E431" t="inlineStr">
        <is>
          <t>Pacific</t>
        </is>
      </c>
      <c r="F431" t="inlineStr">
        <is>
          <t>IPPS</t>
        </is>
      </c>
      <c r="G431" s="16" t="n">
        <v>1.4315</v>
      </c>
      <c r="H431" s="16" t="n">
        <v>1.4159</v>
      </c>
      <c r="I431" s="16" t="n">
        <v>1.8263</v>
      </c>
      <c r="J431" s="16" t="n">
        <v>1.8251</v>
      </c>
      <c r="K431" s="17" t="n">
        <v>1693</v>
      </c>
      <c r="L431" s="16" t="n">
        <v>1</v>
      </c>
      <c r="M431" s="18" t="n">
        <v>26824577.63115688</v>
      </c>
      <c r="N431" s="18" t="n">
        <v>27439832.61929093</v>
      </c>
      <c r="O431" s="19" t="n">
        <v>615254.9881340414</v>
      </c>
      <c r="P431" s="20" t="n">
        <v>0.0229362414049502</v>
      </c>
      <c r="Q431" s="27">
        <f>IF(O431&gt;0,O431,"")</f>
        <v/>
      </c>
      <c r="R431" s="28">
        <f>IF(O431&gt;0,P431,"")</f>
        <v/>
      </c>
    </row>
    <row r="432">
      <c r="A432" t="inlineStr">
        <is>
          <t>050744</t>
        </is>
      </c>
      <c r="B432" t="inlineStr">
        <is>
          <t>Anaheim Global Medical Center</t>
        </is>
      </c>
      <c r="C432" t="inlineStr">
        <is>
          <t>California</t>
        </is>
      </c>
      <c r="D432" t="inlineStr">
        <is>
          <t>CA</t>
        </is>
      </c>
      <c r="E432" t="inlineStr">
        <is>
          <t>Pacific</t>
        </is>
      </c>
      <c r="F432" t="inlineStr">
        <is>
          <t>IPPS</t>
        </is>
      </c>
      <c r="G432" s="16" t="n">
        <v>1.4315</v>
      </c>
      <c r="H432" s="16" t="n">
        <v>1.4159</v>
      </c>
      <c r="I432" s="16" t="n">
        <v>1.716</v>
      </c>
      <c r="J432" s="16" t="n">
        <v>1.7034</v>
      </c>
      <c r="K432" s="17" t="n">
        <v>174</v>
      </c>
      <c r="L432" s="16" t="n">
        <v>1</v>
      </c>
      <c r="M432" s="18" t="n">
        <v>2590420.96947451</v>
      </c>
      <c r="N432" s="18" t="n">
        <v>2632108.125434527</v>
      </c>
      <c r="O432" s="19" t="n">
        <v>41687.15596001688</v>
      </c>
      <c r="P432" s="20" t="n">
        <v>0.01609281134273458</v>
      </c>
      <c r="Q432" s="27">
        <f>IF(O432&gt;0,O432,"")</f>
        <v/>
      </c>
      <c r="R432" s="28">
        <f>IF(O432&gt;0,P432,"")</f>
        <v/>
      </c>
    </row>
    <row r="433">
      <c r="A433" t="inlineStr">
        <is>
          <t>050745</t>
        </is>
      </c>
      <c r="B433" t="inlineStr">
        <is>
          <t>Chapman Global Medical Center</t>
        </is>
      </c>
      <c r="C433" t="inlineStr">
        <is>
          <t>California</t>
        </is>
      </c>
      <c r="D433" t="inlineStr">
        <is>
          <t>CA</t>
        </is>
      </c>
      <c r="E433" t="inlineStr">
        <is>
          <t>Pacific</t>
        </is>
      </c>
      <c r="F433" t="inlineStr">
        <is>
          <t>IPPS</t>
        </is>
      </c>
      <c r="G433" s="16" t="n">
        <v>1.4315</v>
      </c>
      <c r="H433" s="16" t="n">
        <v>1.4159</v>
      </c>
      <c r="I433" s="16" t="n">
        <v>1.412</v>
      </c>
      <c r="J433" s="16" t="n">
        <v>1.4071</v>
      </c>
      <c r="K433" s="17" t="n">
        <v>328</v>
      </c>
      <c r="L433" s="16" t="n">
        <v>1</v>
      </c>
      <c r="M433" s="18" t="n">
        <v>4018022.419548758</v>
      </c>
      <c r="N433" s="18" t="n">
        <v>4098610.434985494</v>
      </c>
      <c r="O433" s="19" t="n">
        <v>80588.01543673594</v>
      </c>
      <c r="P433" s="20" t="n">
        <v>0.02005663657939129</v>
      </c>
      <c r="Q433" s="27">
        <f>IF(O433&gt;0,O433,"")</f>
        <v/>
      </c>
      <c r="R433" s="28">
        <f>IF(O433&gt;0,P433,"")</f>
        <v/>
      </c>
    </row>
    <row r="434">
      <c r="A434" t="inlineStr">
        <is>
          <t>050746</t>
        </is>
      </c>
      <c r="B434" t="inlineStr">
        <is>
          <t>Orange County Global Medical Center</t>
        </is>
      </c>
      <c r="C434" t="inlineStr">
        <is>
          <t>California</t>
        </is>
      </c>
      <c r="D434" t="inlineStr">
        <is>
          <t>CA</t>
        </is>
      </c>
      <c r="E434" t="inlineStr">
        <is>
          <t>Pacific</t>
        </is>
      </c>
      <c r="F434" t="inlineStr">
        <is>
          <t>IPPS</t>
        </is>
      </c>
      <c r="G434" s="16" t="n">
        <v>1.4315</v>
      </c>
      <c r="H434" s="16" t="n">
        <v>1.4159</v>
      </c>
      <c r="I434" s="16" t="n">
        <v>2.0049</v>
      </c>
      <c r="J434" s="16" t="n">
        <v>2.0043</v>
      </c>
      <c r="K434" s="17" t="n">
        <v>1184</v>
      </c>
      <c r="L434" s="16" t="n">
        <v>1</v>
      </c>
      <c r="M434" s="18" t="n">
        <v>20594356.83764751</v>
      </c>
      <c r="N434" s="18" t="n">
        <v>21074256.59133785</v>
      </c>
      <c r="O434" s="19" t="n">
        <v>479899.7536903396</v>
      </c>
      <c r="P434" s="20" t="n">
        <v>0.02330248802978198</v>
      </c>
      <c r="Q434" s="27">
        <f>IF(O434&gt;0,O434,"")</f>
        <v/>
      </c>
      <c r="R434" s="28">
        <f>IF(O434&gt;0,P434,"")</f>
        <v/>
      </c>
    </row>
    <row r="435">
      <c r="A435" t="inlineStr">
        <is>
          <t>050747</t>
        </is>
      </c>
      <c r="B435" t="inlineStr">
        <is>
          <t>South Coast Global Medical Center</t>
        </is>
      </c>
      <c r="C435" t="inlineStr">
        <is>
          <t>California</t>
        </is>
      </c>
      <c r="D435" t="inlineStr">
        <is>
          <t>CA</t>
        </is>
      </c>
      <c r="E435" t="inlineStr">
        <is>
          <t>Pacific</t>
        </is>
      </c>
      <c r="F435" t="inlineStr">
        <is>
          <t>IPPS</t>
        </is>
      </c>
      <c r="G435" s="16" t="n">
        <v>1.4315</v>
      </c>
      <c r="H435" s="16" t="n">
        <v>1.4159</v>
      </c>
      <c r="I435" s="16" t="n">
        <v>1.6468</v>
      </c>
      <c r="J435" s="16" t="n">
        <v>1.6254</v>
      </c>
      <c r="K435" s="17" t="n">
        <v>223</v>
      </c>
      <c r="L435" s="16" t="n">
        <v>1</v>
      </c>
      <c r="M435" s="18" t="n">
        <v>3186027.62142087</v>
      </c>
      <c r="N435" s="18" t="n">
        <v>3218866.411865671</v>
      </c>
      <c r="O435" s="19" t="n">
        <v>32838.79044480156</v>
      </c>
      <c r="P435" s="20" t="n">
        <v>0.01030712672546024</v>
      </c>
      <c r="Q435" s="27">
        <f>IF(O435&gt;0,O435,"")</f>
        <v/>
      </c>
      <c r="R435" s="28">
        <f>IF(O435&gt;0,P435,"")</f>
        <v/>
      </c>
    </row>
    <row r="436">
      <c r="A436" t="inlineStr">
        <is>
          <t>050748</t>
        </is>
      </c>
      <c r="B436" t="inlineStr">
        <is>
          <t>Kaiser Foundation Hospital Manteca</t>
        </is>
      </c>
      <c r="C436" t="inlineStr">
        <is>
          <t>California</t>
        </is>
      </c>
      <c r="D436" t="inlineStr">
        <is>
          <t>CA</t>
        </is>
      </c>
      <c r="E436" t="inlineStr">
        <is>
          <t>Pacific</t>
        </is>
      </c>
      <c r="F436" t="inlineStr">
        <is>
          <t>Rural Referral Center (RRC)</t>
        </is>
      </c>
      <c r="G436" s="16" t="n">
        <v>1.6193</v>
      </c>
      <c r="H436" s="16" t="n">
        <v>1.6404</v>
      </c>
      <c r="I436" s="16" t="n">
        <v>1.7048</v>
      </c>
      <c r="J436" s="16" t="n">
        <v>1.6892</v>
      </c>
      <c r="K436" s="17" t="n">
        <v>333</v>
      </c>
      <c r="L436" s="16" t="n">
        <v>1</v>
      </c>
      <c r="M436" s="18" t="n">
        <v>5400320.900165096</v>
      </c>
      <c r="N436" s="18" t="n">
        <v>5576063.202271101</v>
      </c>
      <c r="O436" s="19" t="n">
        <v>175742.3021060051</v>
      </c>
      <c r="P436" s="20" t="n">
        <v>0.03254293686522081</v>
      </c>
      <c r="Q436" s="27">
        <f>IF(O436&gt;0,O436,"")</f>
        <v/>
      </c>
      <c r="R436" s="28">
        <f>IF(O436&gt;0,P436,"")</f>
        <v/>
      </c>
    </row>
    <row r="437">
      <c r="A437" t="inlineStr">
        <is>
          <t>050755</t>
        </is>
      </c>
      <c r="B437" t="inlineStr">
        <is>
          <t>Sherman Oaks Hospital</t>
        </is>
      </c>
      <c r="C437" t="inlineStr">
        <is>
          <t>California</t>
        </is>
      </c>
      <c r="D437" t="inlineStr">
        <is>
          <t>CA</t>
        </is>
      </c>
      <c r="E437" t="inlineStr">
        <is>
          <t>Pacific</t>
        </is>
      </c>
      <c r="F437" t="inlineStr">
        <is>
          <t>IPPS</t>
        </is>
      </c>
      <c r="G437" s="16" t="n">
        <v>1.4315</v>
      </c>
      <c r="H437" s="16" t="n">
        <v>1.4159</v>
      </c>
      <c r="I437" s="16" t="n">
        <v>1.6747</v>
      </c>
      <c r="J437" s="16" t="n">
        <v>1.6663</v>
      </c>
      <c r="K437" s="17" t="n">
        <v>2350</v>
      </c>
      <c r="L437" s="16" t="n">
        <v>1</v>
      </c>
      <c r="M437" s="18" t="n">
        <v>34143551.87923855</v>
      </c>
      <c r="N437" s="18" t="n">
        <v>34774339.61730745</v>
      </c>
      <c r="O437" s="19" t="n">
        <v>630787.7380689085</v>
      </c>
      <c r="P437" s="20" t="n">
        <v>0.01847457875208547</v>
      </c>
      <c r="Q437" s="27">
        <f>IF(O437&gt;0,O437,"")</f>
        <v/>
      </c>
      <c r="R437" s="28">
        <f>IF(O437&gt;0,P437,"")</f>
        <v/>
      </c>
    </row>
    <row r="438">
      <c r="A438" t="inlineStr">
        <is>
          <t>050758</t>
        </is>
      </c>
      <c r="B438" t="inlineStr">
        <is>
          <t>Montclair Hospital Medical Center</t>
        </is>
      </c>
      <c r="C438" t="inlineStr">
        <is>
          <t>California</t>
        </is>
      </c>
      <c r="D438" t="inlineStr">
        <is>
          <t>CA</t>
        </is>
      </c>
      <c r="E438" t="inlineStr">
        <is>
          <t>Pacific</t>
        </is>
      </c>
      <c r="F438" t="inlineStr">
        <is>
          <t>IPPS</t>
        </is>
      </c>
      <c r="G438" s="16" t="n">
        <v>1.4315</v>
      </c>
      <c r="H438" s="16" t="n">
        <v>1.4159</v>
      </c>
      <c r="I438" s="16" t="n">
        <v>1.6356</v>
      </c>
      <c r="J438" s="16" t="n">
        <v>1.6221</v>
      </c>
      <c r="K438" s="17" t="n">
        <v>951</v>
      </c>
      <c r="L438" s="16" t="n">
        <v>1</v>
      </c>
      <c r="M438" s="18" t="n">
        <v>13494644.06440585</v>
      </c>
      <c r="N438" s="18" t="n">
        <v>13699224.28079691</v>
      </c>
      <c r="O438" s="19" t="n">
        <v>204580.2163910642</v>
      </c>
      <c r="P438" s="20" t="n">
        <v>0.01516010466186917</v>
      </c>
      <c r="Q438" s="27">
        <f>IF(O438&gt;0,O438,"")</f>
        <v/>
      </c>
      <c r="R438" s="28">
        <f>IF(O438&gt;0,P438,"")</f>
        <v/>
      </c>
    </row>
    <row r="439">
      <c r="A439" t="inlineStr">
        <is>
          <t>050760</t>
        </is>
      </c>
      <c r="B439" t="inlineStr">
        <is>
          <t>Kaiser Foundation Hospital - Antioch</t>
        </is>
      </c>
      <c r="C439" t="inlineStr">
        <is>
          <t>California</t>
        </is>
      </c>
      <c r="D439" t="inlineStr">
        <is>
          <t>CA</t>
        </is>
      </c>
      <c r="E439" t="inlineStr">
        <is>
          <t>Pacific</t>
        </is>
      </c>
      <c r="F439" t="inlineStr">
        <is>
          <t>IPPS</t>
        </is>
      </c>
      <c r="G439" s="16" t="n">
        <v>1.6369</v>
      </c>
      <c r="H439" s="16" t="n">
        <v>1.6404</v>
      </c>
      <c r="I439" s="16" t="n">
        <v>1.643</v>
      </c>
      <c r="J439" s="16" t="n">
        <v>1.6265</v>
      </c>
      <c r="K439" s="17" t="n">
        <v>489</v>
      </c>
      <c r="L439" s="16" t="n">
        <v>1</v>
      </c>
      <c r="M439" s="18" t="n">
        <v>7705745.987282244</v>
      </c>
      <c r="N439" s="18" t="n">
        <v>7884339.343718938</v>
      </c>
      <c r="O439" s="19" t="n">
        <v>178593.356436694</v>
      </c>
      <c r="P439" s="20" t="n">
        <v>0.0231766472359002</v>
      </c>
      <c r="Q439" s="27">
        <f>IF(O439&gt;0,O439,"")</f>
        <v/>
      </c>
      <c r="R439" s="28">
        <f>IF(O439&gt;0,P439,"")</f>
        <v/>
      </c>
    </row>
    <row r="440">
      <c r="A440" t="inlineStr">
        <is>
          <t>050761</t>
        </is>
      </c>
      <c r="B440" t="inlineStr">
        <is>
          <t>Providence Cedars Sinai Tarzana Medical Center</t>
        </is>
      </c>
      <c r="C440" t="inlineStr">
        <is>
          <t>California</t>
        </is>
      </c>
      <c r="D440" t="inlineStr">
        <is>
          <t>CA</t>
        </is>
      </c>
      <c r="E440" t="inlineStr">
        <is>
          <t>Pacific</t>
        </is>
      </c>
      <c r="F440" t="inlineStr">
        <is>
          <t>IPPS</t>
        </is>
      </c>
      <c r="G440" s="16" t="n">
        <v>1.4315</v>
      </c>
      <c r="H440" s="16" t="n">
        <v>1.4159</v>
      </c>
      <c r="I440" s="16" t="n">
        <v>1.7527</v>
      </c>
      <c r="J440" s="16" t="n">
        <v>1.7499</v>
      </c>
      <c r="K440" s="17" t="n">
        <v>4530</v>
      </c>
      <c r="L440" s="16" t="n">
        <v>1</v>
      </c>
      <c r="M440" s="18" t="n">
        <v>68882611.5076053</v>
      </c>
      <c r="N440" s="18" t="n">
        <v>70396208.32507192</v>
      </c>
      <c r="O440" s="19" t="n">
        <v>1513596.817466617</v>
      </c>
      <c r="P440" s="20" t="n">
        <v>0.02197356900876938</v>
      </c>
      <c r="Q440" s="27">
        <f>IF(O440&gt;0,O440,"")</f>
        <v/>
      </c>
      <c r="R440" s="28">
        <f>IF(O440&gt;0,P440,"")</f>
        <v/>
      </c>
    </row>
    <row r="441">
      <c r="A441" t="inlineStr">
        <is>
          <t>050763</t>
        </is>
      </c>
      <c r="B441" t="inlineStr">
        <is>
          <t>L A Downtown Medical Center</t>
        </is>
      </c>
      <c r="C441" t="inlineStr">
        <is>
          <t>California</t>
        </is>
      </c>
      <c r="D441" t="inlineStr">
        <is>
          <t>CA</t>
        </is>
      </c>
      <c r="E441" t="inlineStr">
        <is>
          <t>Pacific</t>
        </is>
      </c>
      <c r="F441" t="inlineStr">
        <is>
          <t>IPPS</t>
        </is>
      </c>
      <c r="G441" s="16" t="n">
        <v>1.4315</v>
      </c>
      <c r="H441" s="16" t="n">
        <v>1.4159</v>
      </c>
      <c r="I441" s="16" t="n">
        <v>1.3756</v>
      </c>
      <c r="J441" s="16" t="n">
        <v>1.349</v>
      </c>
      <c r="K441" s="17" t="n">
        <v>3180</v>
      </c>
      <c r="L441" s="16" t="n">
        <v>1</v>
      </c>
      <c r="M441" s="18" t="n">
        <v>37950989.37731778</v>
      </c>
      <c r="N441" s="18" t="n">
        <v>38095783.0068448</v>
      </c>
      <c r="O441" s="19" t="n">
        <v>144793.6295270175</v>
      </c>
      <c r="P441" s="20" t="n">
        <v>0.003815279440739863</v>
      </c>
      <c r="Q441" s="27">
        <f>IF(O441&gt;0,O441,"")</f>
        <v/>
      </c>
      <c r="R441" s="28">
        <f>IF(O441&gt;0,P441,"")</f>
        <v/>
      </c>
    </row>
    <row r="442">
      <c r="A442" t="inlineStr">
        <is>
          <t>050764</t>
        </is>
      </c>
      <c r="B442" t="inlineStr">
        <is>
          <t>Shasta Regional Medical Center</t>
        </is>
      </c>
      <c r="C442" t="inlineStr">
        <is>
          <t>California</t>
        </is>
      </c>
      <c r="D442" t="inlineStr">
        <is>
          <t>CA</t>
        </is>
      </c>
      <c r="E442" t="inlineStr">
        <is>
          <t>Pacific</t>
        </is>
      </c>
      <c r="F442" t="inlineStr">
        <is>
          <t>IPPS</t>
        </is>
      </c>
      <c r="G442" s="16" t="n">
        <v>1.4315</v>
      </c>
      <c r="H442" s="16" t="n">
        <v>1.4159</v>
      </c>
      <c r="I442" s="16" t="n">
        <v>2.0798</v>
      </c>
      <c r="J442" s="16" t="n">
        <v>2.0776</v>
      </c>
      <c r="K442" s="17" t="n">
        <v>3588</v>
      </c>
      <c r="L442" s="16" t="n">
        <v>1</v>
      </c>
      <c r="M442" s="18" t="n">
        <v>64740764.49488034</v>
      </c>
      <c r="N442" s="18" t="n">
        <v>66199118.37904025</v>
      </c>
      <c r="O442" s="19" t="n">
        <v>1458353.884159908</v>
      </c>
      <c r="P442" s="20" t="n">
        <v>0.02252605287469587</v>
      </c>
      <c r="Q442" s="27">
        <f>IF(O442&gt;0,O442,"")</f>
        <v/>
      </c>
      <c r="R442" s="28">
        <f>IF(O442&gt;0,P442,"")</f>
        <v/>
      </c>
    </row>
    <row r="443">
      <c r="A443" t="inlineStr">
        <is>
          <t>050765</t>
        </is>
      </c>
      <c r="B443" t="inlineStr">
        <is>
          <t>Kaiser Foundation Hospital-Moreno Valley</t>
        </is>
      </c>
      <c r="C443" t="inlineStr">
        <is>
          <t>California</t>
        </is>
      </c>
      <c r="D443" t="inlineStr">
        <is>
          <t>CA</t>
        </is>
      </c>
      <c r="E443" t="inlineStr">
        <is>
          <t>Pacific</t>
        </is>
      </c>
      <c r="F443" t="inlineStr">
        <is>
          <t>IPPS</t>
        </is>
      </c>
      <c r="G443" s="16" t="n">
        <v>1.4315</v>
      </c>
      <c r="H443" s="16" t="n">
        <v>1.4159</v>
      </c>
      <c r="I443" s="16" t="n">
        <v>1.9533</v>
      </c>
      <c r="J443" s="16" t="n">
        <v>1.9271</v>
      </c>
      <c r="K443" s="17" t="n">
        <v>125</v>
      </c>
      <c r="L443" s="16" t="n">
        <v>1</v>
      </c>
      <c r="M443" s="18" t="n">
        <v>2118277.134606409</v>
      </c>
      <c r="N443" s="18" t="n">
        <v>2139203.493167854</v>
      </c>
      <c r="O443" s="19" t="n">
        <v>20926.35856144503</v>
      </c>
      <c r="P443" s="20" t="n">
        <v>0.009878952201093031</v>
      </c>
      <c r="Q443" s="27">
        <f>IF(O443&gt;0,O443,"")</f>
        <v/>
      </c>
      <c r="R443" s="28">
        <f>IF(O443&gt;0,P443,"")</f>
        <v/>
      </c>
    </row>
    <row r="444">
      <c r="A444" t="inlineStr">
        <is>
          <t>050766</t>
        </is>
      </c>
      <c r="B444" t="inlineStr">
        <is>
          <t>Sutter Surgical Hospital - North Valley</t>
        </is>
      </c>
      <c r="C444" t="inlineStr">
        <is>
          <t>California</t>
        </is>
      </c>
      <c r="D444" t="inlineStr">
        <is>
          <t>CA</t>
        </is>
      </c>
      <c r="E444" t="inlineStr">
        <is>
          <t>Pacific</t>
        </is>
      </c>
      <c r="F444" t="inlineStr">
        <is>
          <t>IPPS</t>
        </is>
      </c>
      <c r="G444" s="16" t="n">
        <v>1.4448</v>
      </c>
      <c r="H444" s="16" t="n">
        <v>1.4264</v>
      </c>
      <c r="I444" s="16" t="n">
        <v>2.185</v>
      </c>
      <c r="J444" s="16" t="n">
        <v>2.231</v>
      </c>
      <c r="K444" s="17" t="n">
        <v>90</v>
      </c>
      <c r="L444" s="16" t="n">
        <v>1</v>
      </c>
      <c r="M444" s="18" t="n">
        <v>1717729.925784192</v>
      </c>
      <c r="N444" s="18" t="n">
        <v>1792812.918095035</v>
      </c>
      <c r="O444" s="19" t="n">
        <v>75082.9923108432</v>
      </c>
      <c r="P444" s="20" t="n">
        <v>0.04371059220882217</v>
      </c>
      <c r="Q444" s="27">
        <f>IF(O444&gt;0,O444,"")</f>
        <v/>
      </c>
      <c r="R444" s="28">
        <f>IF(O444&gt;0,P444,"")</f>
        <v/>
      </c>
    </row>
    <row r="445">
      <c r="A445" t="inlineStr">
        <is>
          <t>050767</t>
        </is>
      </c>
      <c r="B445" t="inlineStr">
        <is>
          <t>Kaiser Foundation Hospital - Vacaville</t>
        </is>
      </c>
      <c r="C445" t="inlineStr">
        <is>
          <t>California</t>
        </is>
      </c>
      <c r="D445" t="inlineStr">
        <is>
          <t>CA</t>
        </is>
      </c>
      <c r="E445" t="inlineStr">
        <is>
          <t>Pacific</t>
        </is>
      </c>
      <c r="F445" t="inlineStr">
        <is>
          <t>IPPS</t>
        </is>
      </c>
      <c r="G445" s="16" t="n">
        <v>1.73</v>
      </c>
      <c r="H445" s="16" t="n">
        <v>1.6435</v>
      </c>
      <c r="I445" s="16" t="n">
        <v>1.9558</v>
      </c>
      <c r="J445" s="16" t="n">
        <v>1.9423</v>
      </c>
      <c r="K445" s="17" t="n">
        <v>275</v>
      </c>
      <c r="L445" s="16" t="n">
        <v>1</v>
      </c>
      <c r="M445" s="18" t="n">
        <v>5381686.48121181</v>
      </c>
      <c r="N445" s="18" t="n">
        <v>5302436.98536577</v>
      </c>
      <c r="O445" s="19" t="n">
        <v>-79249.49584604055</v>
      </c>
      <c r="P445" s="20" t="n">
        <v>-0.01472577343974072</v>
      </c>
      <c r="Q445" s="27">
        <f>IF(O445&gt;0,O445,"")</f>
        <v/>
      </c>
      <c r="R445" s="28">
        <f>IF(O445&gt;0,P445,"")</f>
        <v/>
      </c>
    </row>
    <row r="446">
      <c r="A446" t="inlineStr">
        <is>
          <t>050769</t>
        </is>
      </c>
      <c r="B446" t="inlineStr">
        <is>
          <t>Hoag Orthopedic Institute</t>
        </is>
      </c>
      <c r="C446" t="inlineStr">
        <is>
          <t>California</t>
        </is>
      </c>
      <c r="D446" t="inlineStr">
        <is>
          <t>CA</t>
        </is>
      </c>
      <c r="E446" t="inlineStr">
        <is>
          <t>Pacific</t>
        </is>
      </c>
      <c r="F446" t="inlineStr">
        <is>
          <t>IPPS</t>
        </is>
      </c>
      <c r="G446" s="16" t="n">
        <v>1.4315</v>
      </c>
      <c r="H446" s="16" t="n">
        <v>1.4159</v>
      </c>
      <c r="I446" s="16" t="n">
        <v>3.1705</v>
      </c>
      <c r="J446" s="16" t="n">
        <v>3.242</v>
      </c>
      <c r="K446" s="17" t="n">
        <v>958</v>
      </c>
      <c r="L446" s="16" t="n">
        <v>1</v>
      </c>
      <c r="M446" s="18" t="n">
        <v>26350998.83785715</v>
      </c>
      <c r="N446" s="18" t="n">
        <v>27581403.0217694</v>
      </c>
      <c r="O446" s="19" t="n">
        <v>1230404.183912255</v>
      </c>
      <c r="P446" s="20" t="n">
        <v>0.04669288596926335</v>
      </c>
      <c r="Q446" s="27">
        <f>IF(O446&gt;0,O446,"")</f>
        <v/>
      </c>
      <c r="R446" s="28">
        <f>IF(O446&gt;0,P446,"")</f>
        <v/>
      </c>
    </row>
    <row r="447">
      <c r="A447" t="inlineStr">
        <is>
          <t>050770</t>
        </is>
      </c>
      <c r="B447" t="inlineStr">
        <is>
          <t>Loma Linda University Medical Center-Murrieta</t>
        </is>
      </c>
      <c r="C447" t="inlineStr">
        <is>
          <t>California</t>
        </is>
      </c>
      <c r="D447" t="inlineStr">
        <is>
          <t>CA</t>
        </is>
      </c>
      <c r="E447" t="inlineStr">
        <is>
          <t>Pacific</t>
        </is>
      </c>
      <c r="F447" t="inlineStr">
        <is>
          <t>IPPS</t>
        </is>
      </c>
      <c r="G447" s="16" t="n">
        <v>1.4315</v>
      </c>
      <c r="H447" s="16" t="n">
        <v>1.4159</v>
      </c>
      <c r="I447" s="16" t="n">
        <v>2.0062</v>
      </c>
      <c r="J447" s="16" t="n">
        <v>2.0125</v>
      </c>
      <c r="K447" s="17" t="n">
        <v>2038</v>
      </c>
      <c r="L447" s="16" t="n">
        <v>1</v>
      </c>
      <c r="M447" s="18" t="n">
        <v>35471717.8240629</v>
      </c>
      <c r="N447" s="18" t="n">
        <v>36423183.63194697</v>
      </c>
      <c r="O447" s="19" t="n">
        <v>951465.8078840747</v>
      </c>
      <c r="P447" s="20" t="n">
        <v>0.02682322329590224</v>
      </c>
      <c r="Q447" s="27">
        <f>IF(O447&gt;0,O447,"")</f>
        <v/>
      </c>
      <c r="R447" s="28">
        <f>IF(O447&gt;0,P447,"")</f>
        <v/>
      </c>
    </row>
    <row r="448">
      <c r="A448" t="inlineStr">
        <is>
          <t>050771</t>
        </is>
      </c>
      <c r="B448" t="inlineStr">
        <is>
          <t>Coast Plaza Hospital</t>
        </is>
      </c>
      <c r="C448" t="inlineStr">
        <is>
          <t>California</t>
        </is>
      </c>
      <c r="D448" t="inlineStr">
        <is>
          <t>CA</t>
        </is>
      </c>
      <c r="E448" t="inlineStr">
        <is>
          <t>Pacific</t>
        </is>
      </c>
      <c r="F448" t="inlineStr">
        <is>
          <t>IPPS</t>
        </is>
      </c>
      <c r="G448" s="16" t="n">
        <v>1.4315</v>
      </c>
      <c r="H448" s="16" t="n">
        <v>1.4159</v>
      </c>
      <c r="I448" s="16" t="n">
        <v>1.7915</v>
      </c>
      <c r="J448" s="16" t="n">
        <v>1.7756</v>
      </c>
      <c r="K448" s="17" t="n">
        <v>926</v>
      </c>
      <c r="L448" s="16" t="n">
        <v>1</v>
      </c>
      <c r="M448" s="18" t="n">
        <v>14392346.77166017</v>
      </c>
      <c r="N448" s="18" t="n">
        <v>14601381.81933952</v>
      </c>
      <c r="O448" s="19" t="n">
        <v>209035.0476793516</v>
      </c>
      <c r="P448" s="20" t="n">
        <v>0.01452404190892347</v>
      </c>
      <c r="Q448" s="27">
        <f>IF(O448&gt;0,O448,"")</f>
        <v/>
      </c>
      <c r="R448" s="28">
        <f>IF(O448&gt;0,P448,"")</f>
        <v/>
      </c>
    </row>
    <row r="449">
      <c r="A449" t="inlineStr">
        <is>
          <t>050772</t>
        </is>
      </c>
      <c r="B449" t="inlineStr">
        <is>
          <t>Kaiser Foundation Hospital - Roseville</t>
        </is>
      </c>
      <c r="C449" t="inlineStr">
        <is>
          <t>California</t>
        </is>
      </c>
      <c r="D449" t="inlineStr">
        <is>
          <t>CA</t>
        </is>
      </c>
      <c r="E449" t="inlineStr">
        <is>
          <t>Pacific</t>
        </is>
      </c>
      <c r="F449" t="inlineStr">
        <is>
          <t>IPPS</t>
        </is>
      </c>
      <c r="G449" s="16" t="n">
        <v>1.4505</v>
      </c>
      <c r="H449" s="16" t="n">
        <v>1.4797</v>
      </c>
      <c r="I449" s="16" t="n">
        <v>1.6661</v>
      </c>
      <c r="J449" s="16" t="n">
        <v>1.6558</v>
      </c>
      <c r="K449" s="17" t="n">
        <v>661</v>
      </c>
      <c r="L449" s="16" t="n">
        <v>1</v>
      </c>
      <c r="M449" s="18" t="n">
        <v>9647719.150148792</v>
      </c>
      <c r="N449" s="18" t="n">
        <v>10040697.60446887</v>
      </c>
      <c r="O449" s="19" t="n">
        <v>392978.4543200787</v>
      </c>
      <c r="P449" s="20" t="n">
        <v>0.04073278338683999</v>
      </c>
      <c r="Q449" s="27">
        <f>IF(O449&gt;0,O449,"")</f>
        <v/>
      </c>
      <c r="R449" s="28">
        <f>IF(O449&gt;0,P449,"")</f>
        <v/>
      </c>
    </row>
    <row r="450">
      <c r="A450" t="inlineStr">
        <is>
          <t>050775</t>
        </is>
      </c>
      <c r="B450" t="inlineStr">
        <is>
          <t>Temecula Valley Hospital</t>
        </is>
      </c>
      <c r="C450" t="inlineStr">
        <is>
          <t>California</t>
        </is>
      </c>
      <c r="D450" t="inlineStr">
        <is>
          <t>CA</t>
        </is>
      </c>
      <c r="E450" t="inlineStr">
        <is>
          <t>Pacific</t>
        </is>
      </c>
      <c r="F450" t="inlineStr">
        <is>
          <t>IPPS</t>
        </is>
      </c>
      <c r="G450" s="16" t="n">
        <v>1.4315</v>
      </c>
      <c r="H450" s="16" t="n">
        <v>1.4159</v>
      </c>
      <c r="I450" s="16" t="n">
        <v>1.9375</v>
      </c>
      <c r="J450" s="16" t="n">
        <v>1.9404</v>
      </c>
      <c r="K450" s="17" t="n">
        <v>2184</v>
      </c>
      <c r="L450" s="16" t="n">
        <v>1</v>
      </c>
      <c r="M450" s="18" t="n">
        <v>36711164.47073986</v>
      </c>
      <c r="N450" s="18" t="n">
        <v>37634117.33935594</v>
      </c>
      <c r="O450" s="19" t="n">
        <v>922952.8686160818</v>
      </c>
      <c r="P450" s="20" t="n">
        <v>0.02514093142841353</v>
      </c>
      <c r="Q450" s="27">
        <f>IF(O450&gt;0,O450,"")</f>
        <v/>
      </c>
      <c r="R450" s="28">
        <f>IF(O450&gt;0,P450,"")</f>
        <v/>
      </c>
    </row>
    <row r="451">
      <c r="A451" t="inlineStr">
        <is>
          <t>050776</t>
        </is>
      </c>
      <c r="B451" t="inlineStr">
        <is>
          <t>College Medical Center</t>
        </is>
      </c>
      <c r="C451" t="inlineStr">
        <is>
          <t>California</t>
        </is>
      </c>
      <c r="D451" t="inlineStr">
        <is>
          <t>CA</t>
        </is>
      </c>
      <c r="E451" t="inlineStr">
        <is>
          <t>Pacific</t>
        </is>
      </c>
      <c r="F451" t="inlineStr">
        <is>
          <t>IPPS</t>
        </is>
      </c>
      <c r="G451" s="16" t="n">
        <v>1.4315</v>
      </c>
      <c r="H451" s="16" t="n">
        <v>1.4159</v>
      </c>
      <c r="I451" s="16" t="n">
        <v>1.2799</v>
      </c>
      <c r="J451" s="16" t="n">
        <v>1.262</v>
      </c>
      <c r="K451" s="17" t="n">
        <v>884</v>
      </c>
      <c r="L451" s="16" t="n">
        <v>1</v>
      </c>
      <c r="M451" s="18" t="n">
        <v>9815945.067941001</v>
      </c>
      <c r="N451" s="18" t="n">
        <v>9907166.335347429</v>
      </c>
      <c r="O451" s="19" t="n">
        <v>91221.26740642823</v>
      </c>
      <c r="P451" s="20" t="n">
        <v>0.009293172157651741</v>
      </c>
      <c r="Q451" s="27">
        <f>IF(O451&gt;0,O451,"")</f>
        <v/>
      </c>
      <c r="R451" s="28">
        <f>IF(O451&gt;0,P451,"")</f>
        <v/>
      </c>
    </row>
    <row r="452">
      <c r="A452" t="inlineStr">
        <is>
          <t>050777</t>
        </is>
      </c>
      <c r="B452" t="inlineStr">
        <is>
          <t>Kaiser Foundation Hospital - San Leandro</t>
        </is>
      </c>
      <c r="C452" t="inlineStr">
        <is>
          <t>California</t>
        </is>
      </c>
      <c r="D452" t="inlineStr">
        <is>
          <t>CA</t>
        </is>
      </c>
      <c r="E452" t="inlineStr">
        <is>
          <t>Pacific</t>
        </is>
      </c>
      <c r="F452" t="inlineStr">
        <is>
          <t>IPPS</t>
        </is>
      </c>
      <c r="G452" s="16" t="n">
        <v>1.6917</v>
      </c>
      <c r="H452" s="16" t="n">
        <v>1.7343</v>
      </c>
      <c r="I452" s="16" t="n">
        <v>1.7171</v>
      </c>
      <c r="J452" s="16" t="n">
        <v>1.7064</v>
      </c>
      <c r="K452" s="17" t="n">
        <v>334</v>
      </c>
      <c r="L452" s="16" t="n">
        <v>1</v>
      </c>
      <c r="M452" s="18" t="n">
        <v>5640671.023063126</v>
      </c>
      <c r="N452" s="18" t="n">
        <v>5895870.297894343</v>
      </c>
      <c r="O452" s="19" t="n">
        <v>255199.2748312168</v>
      </c>
      <c r="P452" s="20" t="n">
        <v>0.04524271558964853</v>
      </c>
      <c r="Q452" s="27">
        <f>IF(O452&gt;0,O452,"")</f>
        <v/>
      </c>
      <c r="R452" s="28">
        <f>IF(O452&gt;0,P452,"")</f>
        <v/>
      </c>
    </row>
    <row r="453">
      <c r="A453" t="inlineStr">
        <is>
          <t>050778</t>
        </is>
      </c>
      <c r="B453" t="inlineStr">
        <is>
          <t>Loma Linda University Children'S Hospital</t>
        </is>
      </c>
      <c r="C453" t="inlineStr">
        <is>
          <t>California</t>
        </is>
      </c>
      <c r="D453" t="inlineStr">
        <is>
          <t>CA</t>
        </is>
      </c>
      <c r="E453" t="inlineStr">
        <is>
          <t>Pacific</t>
        </is>
      </c>
      <c r="F453" t="inlineStr">
        <is>
          <t>IPPS</t>
        </is>
      </c>
      <c r="G453" s="16" t="n">
        <v>1.4315</v>
      </c>
      <c r="H453" s="16" t="n">
        <v>1.4159</v>
      </c>
      <c r="I453" s="16" t="n">
        <v>1.2489</v>
      </c>
      <c r="J453" s="16" t="n">
        <v>1.2213</v>
      </c>
      <c r="K453" s="17" t="n">
        <v>26</v>
      </c>
      <c r="L453" s="16" t="n">
        <v>1</v>
      </c>
      <c r="M453" s="18" t="n">
        <v>281711.6639478157</v>
      </c>
      <c r="N453" s="18" t="n">
        <v>281989.8910543446</v>
      </c>
      <c r="O453" s="19" t="n">
        <v>278.2271065289387</v>
      </c>
      <c r="P453" s="20" t="n">
        <v>0.0009876307662592119</v>
      </c>
      <c r="Q453" s="27">
        <f>IF(O453&gt;0,O453,"")</f>
        <v/>
      </c>
      <c r="R453" s="28">
        <f>IF(O453&gt;0,P453,"")</f>
        <v/>
      </c>
    </row>
    <row r="454">
      <c r="A454" t="inlineStr">
        <is>
          <t>050779</t>
        </is>
      </c>
      <c r="B454" t="inlineStr">
        <is>
          <t>Martin Luther King, Jr. Community Hospital</t>
        </is>
      </c>
      <c r="C454" t="inlineStr">
        <is>
          <t>California</t>
        </is>
      </c>
      <c r="D454" t="inlineStr">
        <is>
          <t>CA</t>
        </is>
      </c>
      <c r="E454" t="inlineStr">
        <is>
          <t>Pacific</t>
        </is>
      </c>
      <c r="F454" t="inlineStr">
        <is>
          <t>IPPS</t>
        </is>
      </c>
      <c r="G454" s="16" t="n">
        <v>1.4315</v>
      </c>
      <c r="H454" s="16" t="n">
        <v>1.4159</v>
      </c>
      <c r="I454" s="16" t="n">
        <v>1.6132</v>
      </c>
      <c r="J454" s="16" t="n">
        <v>1.5998</v>
      </c>
      <c r="K454" s="17" t="n">
        <v>1428</v>
      </c>
      <c r="L454" s="16" t="n">
        <v>1</v>
      </c>
      <c r="M454" s="18" t="n">
        <v>19985740.12727262</v>
      </c>
      <c r="N454" s="18" t="n">
        <v>20287649.56534592</v>
      </c>
      <c r="O454" s="19" t="n">
        <v>301909.4380733036</v>
      </c>
      <c r="P454" s="20" t="n">
        <v>0.01510624255847882</v>
      </c>
      <c r="Q454" s="27">
        <f>IF(O454&gt;0,O454,"")</f>
        <v/>
      </c>
      <c r="R454" s="28">
        <f>IF(O454&gt;0,P454,"")</f>
        <v/>
      </c>
    </row>
    <row r="455">
      <c r="A455" t="inlineStr">
        <is>
          <t>050780</t>
        </is>
      </c>
      <c r="B455" t="inlineStr">
        <is>
          <t>Foothill Regional Medical Center</t>
        </is>
      </c>
      <c r="C455" t="inlineStr">
        <is>
          <t>California</t>
        </is>
      </c>
      <c r="D455" t="inlineStr">
        <is>
          <t>CA</t>
        </is>
      </c>
      <c r="E455" t="inlineStr">
        <is>
          <t>Pacific</t>
        </is>
      </c>
      <c r="F455" t="inlineStr">
        <is>
          <t>IPPS</t>
        </is>
      </c>
      <c r="G455" s="16" t="n">
        <v>1.4315</v>
      </c>
      <c r="H455" s="16" t="n">
        <v>1.4159</v>
      </c>
      <c r="I455" s="16" t="n">
        <v>1.4531</v>
      </c>
      <c r="J455" s="16" t="n">
        <v>1.4418</v>
      </c>
      <c r="K455" s="17" t="n">
        <v>1517</v>
      </c>
      <c r="L455" s="16" t="n">
        <v>1</v>
      </c>
      <c r="M455" s="18" t="n">
        <v>19124271.42176993</v>
      </c>
      <c r="N455" s="18" t="n">
        <v>19423542.3416066</v>
      </c>
      <c r="O455" s="19" t="n">
        <v>299270.9198366664</v>
      </c>
      <c r="P455" s="20" t="n">
        <v>0.01564874881957564</v>
      </c>
      <c r="Q455" s="27">
        <f>IF(O455&gt;0,O455,"")</f>
        <v/>
      </c>
      <c r="R455" s="28">
        <f>IF(O455&gt;0,P455,"")</f>
        <v/>
      </c>
    </row>
    <row r="456">
      <c r="A456" t="inlineStr">
        <is>
          <t>050782</t>
        </is>
      </c>
      <c r="B456" t="inlineStr">
        <is>
          <t>Casa Colina Hospital</t>
        </is>
      </c>
      <c r="C456" t="inlineStr">
        <is>
          <t>California</t>
        </is>
      </c>
      <c r="D456" t="inlineStr">
        <is>
          <t>CA</t>
        </is>
      </c>
      <c r="E456" t="inlineStr">
        <is>
          <t>Pacific</t>
        </is>
      </c>
      <c r="F456" t="inlineStr">
        <is>
          <t>IPPS</t>
        </is>
      </c>
      <c r="G456" s="16" t="n">
        <v>1.4315</v>
      </c>
      <c r="H456" s="16" t="n">
        <v>1.4159</v>
      </c>
      <c r="I456" s="16" t="n">
        <v>1.9652</v>
      </c>
      <c r="J456" s="16" t="n">
        <v>1.976</v>
      </c>
      <c r="K456" s="17" t="n">
        <v>207</v>
      </c>
      <c r="L456" s="16" t="n">
        <v>1</v>
      </c>
      <c r="M456" s="18" t="n">
        <v>3529237.751744033</v>
      </c>
      <c r="N456" s="18" t="n">
        <v>3632412.155954269</v>
      </c>
      <c r="O456" s="19" t="n">
        <v>103174.4042102355</v>
      </c>
      <c r="P456" s="20" t="n">
        <v>0.02923418921245815</v>
      </c>
      <c r="Q456" s="27">
        <f>IF(O456&gt;0,O456,"")</f>
        <v/>
      </c>
      <c r="R456" s="28">
        <f>IF(O456&gt;0,P456,"")</f>
        <v/>
      </c>
    </row>
    <row r="457">
      <c r="A457" t="inlineStr">
        <is>
          <t>050783</t>
        </is>
      </c>
      <c r="B457" t="inlineStr">
        <is>
          <t>Colusa Medical Center</t>
        </is>
      </c>
      <c r="C457" t="inlineStr">
        <is>
          <t>California</t>
        </is>
      </c>
      <c r="D457" t="inlineStr">
        <is>
          <t>CA</t>
        </is>
      </c>
      <c r="E457" t="inlineStr">
        <is>
          <t>Pacific</t>
        </is>
      </c>
      <c r="F457" t="inlineStr">
        <is>
          <t>Sole Community Hospital (SCH)</t>
        </is>
      </c>
      <c r="G457" s="16" t="n">
        <v>1.4315</v>
      </c>
      <c r="H457" s="16" t="n">
        <v>1.4159</v>
      </c>
      <c r="I457" s="16" t="n">
        <v>1.3037</v>
      </c>
      <c r="J457" s="16" t="n">
        <v>1.2884</v>
      </c>
      <c r="K457" s="17" t="n">
        <v>267</v>
      </c>
      <c r="L457" s="16" t="n">
        <v>1</v>
      </c>
      <c r="M457" s="18" t="n">
        <v>3019901.251843187</v>
      </c>
      <c r="N457" s="18" t="n">
        <v>3054919.792100141</v>
      </c>
      <c r="O457" s="19" t="n">
        <v>35018.5402569538</v>
      </c>
      <c r="P457" s="20" t="n">
        <v>0.01159592229566458</v>
      </c>
      <c r="Q457" s="27">
        <f>IF(O457&gt;0,O457,"")</f>
        <v/>
      </c>
      <c r="R457" s="28">
        <f>IF(O457&gt;0,P457,"")</f>
        <v/>
      </c>
    </row>
    <row r="458">
      <c r="A458" t="inlineStr">
        <is>
          <t>050784</t>
        </is>
      </c>
      <c r="B458" t="inlineStr">
        <is>
          <t>Adventist Health Tulare</t>
        </is>
      </c>
      <c r="C458" t="inlineStr">
        <is>
          <t>California</t>
        </is>
      </c>
      <c r="D458" t="inlineStr">
        <is>
          <t>CA</t>
        </is>
      </c>
      <c r="E458" t="inlineStr">
        <is>
          <t>Pacific</t>
        </is>
      </c>
      <c r="F458" t="inlineStr">
        <is>
          <t>IPPS</t>
        </is>
      </c>
      <c r="G458" s="16" t="n">
        <v>1.4315</v>
      </c>
      <c r="H458" s="16" t="n">
        <v>1.4159</v>
      </c>
      <c r="I458" s="16" t="n">
        <v>1.6243</v>
      </c>
      <c r="J458" s="16" t="n">
        <v>1.6116</v>
      </c>
      <c r="K458" s="17" t="n">
        <v>603</v>
      </c>
      <c r="L458" s="16" t="n">
        <v>1</v>
      </c>
      <c r="M458" s="18" t="n">
        <v>8497425.618159782</v>
      </c>
      <c r="N458" s="18" t="n">
        <v>8630031.989216363</v>
      </c>
      <c r="O458" s="19" t="n">
        <v>132606.3710565809</v>
      </c>
      <c r="P458" s="20" t="n">
        <v>0.01560547594240647</v>
      </c>
      <c r="Q458" s="27">
        <f>IF(O458&gt;0,O458,"")</f>
        <v/>
      </c>
      <c r="R458" s="28">
        <f>IF(O458&gt;0,P458,"")</f>
        <v/>
      </c>
    </row>
    <row r="459">
      <c r="A459" t="inlineStr">
        <is>
          <t>050785</t>
        </is>
      </c>
      <c r="B459" t="inlineStr">
        <is>
          <t>Docs Surgical Hospital</t>
        </is>
      </c>
      <c r="C459" t="inlineStr">
        <is>
          <t>California</t>
        </is>
      </c>
      <c r="D459" t="inlineStr">
        <is>
          <t>CA</t>
        </is>
      </c>
      <c r="E459" t="inlineStr">
        <is>
          <t>Pacific</t>
        </is>
      </c>
      <c r="F459" t="inlineStr">
        <is>
          <t>IPPS</t>
        </is>
      </c>
      <c r="G459" s="16" t="n">
        <v>1.4315</v>
      </c>
      <c r="H459" s="16" t="n">
        <v>1.4159</v>
      </c>
      <c r="I459" s="16" t="n">
        <v>2.7284</v>
      </c>
      <c r="J459" s="16" t="n">
        <v>2.7511</v>
      </c>
      <c r="K459" s="17" t="n">
        <v>30</v>
      </c>
      <c r="L459" s="16" t="n">
        <v>1</v>
      </c>
      <c r="M459" s="18" t="n">
        <v>710122.2342571189</v>
      </c>
      <c r="N459" s="18" t="n">
        <v>732935.0086726067</v>
      </c>
      <c r="O459" s="19" t="n">
        <v>22812.77441548777</v>
      </c>
      <c r="P459" s="20" t="n">
        <v>0.03212513749742385</v>
      </c>
      <c r="Q459" s="27">
        <f>IF(O459&gt;0,O459,"")</f>
        <v/>
      </c>
      <c r="R459" s="28">
        <f>IF(O459&gt;0,P459,"")</f>
        <v/>
      </c>
    </row>
    <row r="460">
      <c r="A460" t="inlineStr">
        <is>
          <t>050854</t>
        </is>
      </c>
      <c r="B460" t="inlineStr">
        <is>
          <t>Anaheim Community Hospital, Llc</t>
        </is>
      </c>
      <c r="C460" t="inlineStr">
        <is>
          <t>California</t>
        </is>
      </c>
      <c r="D460" t="inlineStr">
        <is>
          <t>CA</t>
        </is>
      </c>
      <c r="E460" t="inlineStr">
        <is>
          <t>Pacific</t>
        </is>
      </c>
      <c r="F460" t="inlineStr">
        <is>
          <t>IPPS</t>
        </is>
      </c>
      <c r="G460" s="16" t="n">
        <v>1.4315</v>
      </c>
      <c r="H460" s="16" t="n">
        <v>1.4159</v>
      </c>
      <c r="I460" s="16" t="n">
        <v>1.3921</v>
      </c>
      <c r="J460" s="16" t="n">
        <v>1.364</v>
      </c>
      <c r="K460" s="17" t="n">
        <v>112</v>
      </c>
      <c r="L460" s="16" t="n">
        <v>1</v>
      </c>
      <c r="M460" s="18" t="n">
        <v>1352671.286940399</v>
      </c>
      <c r="N460" s="18" t="n">
        <v>1356657.523716535</v>
      </c>
      <c r="O460" s="19" t="n">
        <v>3986.236776136328</v>
      </c>
      <c r="P460" s="20" t="n">
        <v>0.002946936786950493</v>
      </c>
      <c r="Q460" s="27">
        <f>IF(O460&gt;0,O460,"")</f>
        <v/>
      </c>
      <c r="R460" s="28">
        <f>IF(O460&gt;0,P460,"")</f>
        <v/>
      </c>
    </row>
    <row r="461">
      <c r="A461" t="inlineStr">
        <is>
          <t>050855</t>
        </is>
      </c>
      <c r="B461" t="inlineStr">
        <is>
          <t>Kaiser Foundation Hospital - San Marcos</t>
        </is>
      </c>
      <c r="C461" t="inlineStr">
        <is>
          <t>California</t>
        </is>
      </c>
      <c r="D461" t="inlineStr">
        <is>
          <t>CA</t>
        </is>
      </c>
      <c r="E461" t="inlineStr">
        <is>
          <t>Pacific</t>
        </is>
      </c>
      <c r="F461" t="inlineStr">
        <is>
          <t>IPPS</t>
        </is>
      </c>
      <c r="G461" s="16" t="n">
        <v>1.4315</v>
      </c>
      <c r="H461" s="16" t="n">
        <v>1.4159</v>
      </c>
      <c r="I461" s="16" t="n">
        <v>1.6853</v>
      </c>
      <c r="J461" s="16" t="n">
        <v>1.6676</v>
      </c>
      <c r="K461" s="17" t="n">
        <v>235</v>
      </c>
      <c r="L461" s="16" t="n">
        <v>1</v>
      </c>
      <c r="M461" s="18" t="n">
        <v>3435966.321256387</v>
      </c>
      <c r="N461" s="18" t="n">
        <v>3480146.957079873</v>
      </c>
      <c r="O461" s="19" t="n">
        <v>44180.63582348637</v>
      </c>
      <c r="P461" s="20" t="n">
        <v>0.01285828546984459</v>
      </c>
      <c r="Q461" s="27">
        <f>IF(O461&gt;0,O461,"")</f>
        <v/>
      </c>
      <c r="R461" s="28">
        <f>IF(O461&gt;0,P461,"")</f>
        <v/>
      </c>
    </row>
    <row r="462">
      <c r="A462" t="inlineStr">
        <is>
          <t>060001</t>
        </is>
      </c>
      <c r="B462" t="inlineStr">
        <is>
          <t>Banner North Colorado Medical Center</t>
        </is>
      </c>
      <c r="C462" t="inlineStr">
        <is>
          <t>Colorado</t>
        </is>
      </c>
      <c r="D462" t="inlineStr">
        <is>
          <t>CO</t>
        </is>
      </c>
      <c r="E462" t="inlineStr">
        <is>
          <t>Mountain</t>
        </is>
      </c>
      <c r="F462" t="inlineStr">
        <is>
          <t>IPPS</t>
        </is>
      </c>
      <c r="G462" s="16" t="n">
        <v>1.0565</v>
      </c>
      <c r="H462" s="16" t="n">
        <v>1.0193</v>
      </c>
      <c r="I462" s="16" t="n">
        <v>2.2995</v>
      </c>
      <c r="J462" s="16" t="n">
        <v>2.3058</v>
      </c>
      <c r="K462" s="17" t="n">
        <v>1235</v>
      </c>
      <c r="L462" s="16" t="n">
        <v>1</v>
      </c>
      <c r="M462" s="18" t="n">
        <v>19891715.08965384</v>
      </c>
      <c r="N462" s="18" t="n">
        <v>20094894.83830753</v>
      </c>
      <c r="O462" s="19" t="n">
        <v>203179.7486536875</v>
      </c>
      <c r="P462" s="20" t="n">
        <v>0.01021429010710928</v>
      </c>
      <c r="Q462" s="27">
        <f>IF(O462&gt;0,O462,"")</f>
        <v/>
      </c>
      <c r="R462" s="28">
        <f>IF(O462&gt;0,P462,"")</f>
        <v/>
      </c>
    </row>
    <row r="463">
      <c r="A463" t="inlineStr">
        <is>
          <t>060003</t>
        </is>
      </c>
      <c r="B463" t="inlineStr">
        <is>
          <t>Longmont United Hospital</t>
        </is>
      </c>
      <c r="C463" t="inlineStr">
        <is>
          <t>Colorado</t>
        </is>
      </c>
      <c r="D463" t="inlineStr">
        <is>
          <t>CO</t>
        </is>
      </c>
      <c r="E463" t="inlineStr">
        <is>
          <t>Mountain</t>
        </is>
      </c>
      <c r="F463" t="inlineStr">
        <is>
          <t>IPPS</t>
        </is>
      </c>
      <c r="G463" s="16" t="n">
        <v>1.0733</v>
      </c>
      <c r="H463" s="16" t="n">
        <v>1.156</v>
      </c>
      <c r="I463" s="16" t="n">
        <v>1.7255</v>
      </c>
      <c r="J463" s="16" t="n">
        <v>1.7281</v>
      </c>
      <c r="K463" s="17" t="n">
        <v>552</v>
      </c>
      <c r="L463" s="16" t="n">
        <v>1</v>
      </c>
      <c r="M463" s="18" t="n">
        <v>6742851.694761053</v>
      </c>
      <c r="N463" s="18" t="n">
        <v>7331076.474988506</v>
      </c>
      <c r="O463" s="19" t="n">
        <v>588224.7802274534</v>
      </c>
      <c r="P463" s="20" t="n">
        <v>0.08723679636680759</v>
      </c>
      <c r="Q463" s="27">
        <f>IF(O463&gt;0,O463,"")</f>
        <v/>
      </c>
      <c r="R463" s="28">
        <f>IF(O463&gt;0,P463,"")</f>
        <v/>
      </c>
    </row>
    <row r="464">
      <c r="A464" t="inlineStr">
        <is>
          <t>060004</t>
        </is>
      </c>
      <c r="B464" t="inlineStr">
        <is>
          <t>Intermountain Health Platte Valley Hospital</t>
        </is>
      </c>
      <c r="C464" t="inlineStr">
        <is>
          <t>Colorado</t>
        </is>
      </c>
      <c r="D464" t="inlineStr">
        <is>
          <t>CO</t>
        </is>
      </c>
      <c r="E464" t="inlineStr">
        <is>
          <t>Mountain</t>
        </is>
      </c>
      <c r="F464" t="inlineStr">
        <is>
          <t>IPPS</t>
        </is>
      </c>
      <c r="G464" s="16" t="n">
        <v>1.0542</v>
      </c>
      <c r="H464" s="16" t="n">
        <v>1.018</v>
      </c>
      <c r="I464" s="16" t="n">
        <v>1.8318</v>
      </c>
      <c r="J464" s="16" t="n">
        <v>1.8197</v>
      </c>
      <c r="K464" s="17" t="n">
        <v>473</v>
      </c>
      <c r="L464" s="16" t="n">
        <v>1</v>
      </c>
      <c r="M464" s="18" t="n">
        <v>6060033.564171396</v>
      </c>
      <c r="N464" s="18" t="n">
        <v>6068620.604757071</v>
      </c>
      <c r="O464" s="19" t="n">
        <v>8587.040585674345</v>
      </c>
      <c r="P464" s="20" t="n">
        <v>0.0014169955487447</v>
      </c>
      <c r="Q464" s="27">
        <f>IF(O464&gt;0,O464,"")</f>
        <v/>
      </c>
      <c r="R464" s="28">
        <f>IF(O464&gt;0,P464,"")</f>
        <v/>
      </c>
    </row>
    <row r="465">
      <c r="A465" t="inlineStr">
        <is>
          <t>060006</t>
        </is>
      </c>
      <c r="B465" t="inlineStr">
        <is>
          <t>Montrose Regional Health</t>
        </is>
      </c>
      <c r="C465" t="inlineStr">
        <is>
          <t>Colorado</t>
        </is>
      </c>
      <c r="D465" t="inlineStr">
        <is>
          <t>CO</t>
        </is>
      </c>
      <c r="E465" t="inlineStr">
        <is>
          <t>Mountain</t>
        </is>
      </c>
      <c r="F465" t="inlineStr">
        <is>
          <t>Sole Community Hospital (SCH)</t>
        </is>
      </c>
      <c r="G465" s="16" t="n">
        <v>1.0542</v>
      </c>
      <c r="H465" s="16" t="n">
        <v>1.018</v>
      </c>
      <c r="I465" s="16" t="n">
        <v>1.7413</v>
      </c>
      <c r="J465" s="16" t="n">
        <v>1.7421</v>
      </c>
      <c r="K465" s="17" t="n">
        <v>540</v>
      </c>
      <c r="L465" s="16" t="n">
        <v>1</v>
      </c>
      <c r="M465" s="18" t="n">
        <v>6576626.740663006</v>
      </c>
      <c r="N465" s="18" t="n">
        <v>6632784.57371297</v>
      </c>
      <c r="O465" s="19" t="n">
        <v>56157.83304996416</v>
      </c>
      <c r="P465" s="20" t="n">
        <v>0.008539002632267792</v>
      </c>
      <c r="Q465" s="27">
        <f>IF(O465&gt;0,O465,"")</f>
        <v/>
      </c>
      <c r="R465" s="28">
        <f>IF(O465&gt;0,P465,"")</f>
        <v/>
      </c>
    </row>
    <row r="466">
      <c r="A466" t="inlineStr">
        <is>
          <t>060008</t>
        </is>
      </c>
      <c r="B466" t="inlineStr">
        <is>
          <t>San Luis Valley Health</t>
        </is>
      </c>
      <c r="C466" t="inlineStr">
        <is>
          <t>Colorado</t>
        </is>
      </c>
      <c r="D466" t="inlineStr">
        <is>
          <t>CO</t>
        </is>
      </c>
      <c r="E466" t="inlineStr">
        <is>
          <t>Mountain</t>
        </is>
      </c>
      <c r="F466" t="inlineStr">
        <is>
          <t>Sole Community Hospital (SCH)</t>
        </is>
      </c>
      <c r="G466" s="16" t="n">
        <v>1.0542</v>
      </c>
      <c r="H466" s="16" t="n">
        <v>1.018</v>
      </c>
      <c r="I466" s="16" t="n">
        <v>1.459</v>
      </c>
      <c r="J466" s="16" t="n">
        <v>1.4605</v>
      </c>
      <c r="K466" s="17" t="n">
        <v>295</v>
      </c>
      <c r="L466" s="16" t="n">
        <v>1</v>
      </c>
      <c r="M466" s="18" t="n">
        <v>3010323.313483392</v>
      </c>
      <c r="N466" s="18" t="n">
        <v>3037754.191538521</v>
      </c>
      <c r="O466" s="19" t="n">
        <v>27430.87805512873</v>
      </c>
      <c r="P466" s="20" t="n">
        <v>0.009112269745998519</v>
      </c>
      <c r="Q466" s="27">
        <f>IF(O466&gt;0,O466,"")</f>
        <v/>
      </c>
      <c r="R466" s="28">
        <f>IF(O466&gt;0,P466,"")</f>
        <v/>
      </c>
    </row>
    <row r="467">
      <c r="A467" t="inlineStr">
        <is>
          <t>060009</t>
        </is>
      </c>
      <c r="B467" t="inlineStr">
        <is>
          <t>Lutheran Medical Center</t>
        </is>
      </c>
      <c r="C467" t="inlineStr">
        <is>
          <t>Colorado</t>
        </is>
      </c>
      <c r="D467" t="inlineStr">
        <is>
          <t>CO</t>
        </is>
      </c>
      <c r="E467" t="inlineStr">
        <is>
          <t>Mountain</t>
        </is>
      </c>
      <c r="F467" t="inlineStr">
        <is>
          <t>IPPS</t>
        </is>
      </c>
      <c r="G467" s="16" t="n">
        <v>1.0542</v>
      </c>
      <c r="H467" s="16" t="n">
        <v>1.0193</v>
      </c>
      <c r="I467" s="16" t="n">
        <v>2.0339</v>
      </c>
      <c r="J467" s="16" t="n">
        <v>2.0343</v>
      </c>
      <c r="K467" s="17" t="n">
        <v>1781</v>
      </c>
      <c r="L467" s="16" t="n">
        <v>1</v>
      </c>
      <c r="M467" s="18" t="n">
        <v>25335492.43612501</v>
      </c>
      <c r="N467" s="18" t="n">
        <v>25566781.73590147</v>
      </c>
      <c r="O467" s="19" t="n">
        <v>231289.2997764573</v>
      </c>
      <c r="P467" s="20" t="n">
        <v>0.009129062731248506</v>
      </c>
      <c r="Q467" s="27">
        <f>IF(O467&gt;0,O467,"")</f>
        <v/>
      </c>
      <c r="R467" s="28">
        <f>IF(O467&gt;0,P467,"")</f>
        <v/>
      </c>
    </row>
    <row r="468">
      <c r="A468" t="inlineStr">
        <is>
          <t>060010</t>
        </is>
      </c>
      <c r="B468" t="inlineStr">
        <is>
          <t>Poudre Valley Hospital</t>
        </is>
      </c>
      <c r="C468" t="inlineStr">
        <is>
          <t>Colorado</t>
        </is>
      </c>
      <c r="D468" t="inlineStr">
        <is>
          <t>CO</t>
        </is>
      </c>
      <c r="E468" t="inlineStr">
        <is>
          <t>Mountain</t>
        </is>
      </c>
      <c r="F468" t="inlineStr">
        <is>
          <t>Rural Referral Center (RRC)</t>
        </is>
      </c>
      <c r="G468" s="16" t="n">
        <v>1.0542</v>
      </c>
      <c r="H468" s="16" t="n">
        <v>1.0193</v>
      </c>
      <c r="I468" s="16" t="n">
        <v>1.7288</v>
      </c>
      <c r="J468" s="16" t="n">
        <v>1.7248</v>
      </c>
      <c r="K468" s="17" t="n">
        <v>2508</v>
      </c>
      <c r="L468" s="16" t="n">
        <v>1</v>
      </c>
      <c r="M468" s="18" t="n">
        <v>30325510.47601683</v>
      </c>
      <c r="N468" s="18" t="n">
        <v>30525544.60963919</v>
      </c>
      <c r="O468" s="19" t="n">
        <v>200034.1336223595</v>
      </c>
      <c r="P468" s="20" t="n">
        <v>0.006596233022377582</v>
      </c>
      <c r="Q468" s="27">
        <f>IF(O468&gt;0,O468,"")</f>
        <v/>
      </c>
      <c r="R468" s="28">
        <f>IF(O468&gt;0,P468,"")</f>
        <v/>
      </c>
    </row>
    <row r="469">
      <c r="A469" t="inlineStr">
        <is>
          <t>060011</t>
        </is>
      </c>
      <c r="B469" t="inlineStr">
        <is>
          <t>Denver Health Medical Center</t>
        </is>
      </c>
      <c r="C469" t="inlineStr">
        <is>
          <t>Colorado</t>
        </is>
      </c>
      <c r="D469" t="inlineStr">
        <is>
          <t>CO</t>
        </is>
      </c>
      <c r="E469" t="inlineStr">
        <is>
          <t>Mountain</t>
        </is>
      </c>
      <c r="F469" t="inlineStr">
        <is>
          <t>Rural Referral Center (RRC)</t>
        </is>
      </c>
      <c r="G469" s="16" t="n">
        <v>1.0542</v>
      </c>
      <c r="H469" s="16" t="n">
        <v>1.018</v>
      </c>
      <c r="I469" s="16" t="n">
        <v>1.9705</v>
      </c>
      <c r="J469" s="16" t="n">
        <v>1.9644</v>
      </c>
      <c r="K469" s="17" t="n">
        <v>1009</v>
      </c>
      <c r="L469" s="16" t="n">
        <v>1</v>
      </c>
      <c r="M469" s="18" t="n">
        <v>13906038.88900453</v>
      </c>
      <c r="N469" s="18" t="n">
        <v>13974946.15348353</v>
      </c>
      <c r="O469" s="19" t="n">
        <v>68907.26447899826</v>
      </c>
      <c r="P469" s="20" t="n">
        <v>0.004955204356107694</v>
      </c>
      <c r="Q469" s="27">
        <f>IF(O469&gt;0,O469,"")</f>
        <v/>
      </c>
      <c r="R469" s="28">
        <f>IF(O469&gt;0,P469,"")</f>
        <v/>
      </c>
    </row>
    <row r="470">
      <c r="A470" t="inlineStr">
        <is>
          <t>060012</t>
        </is>
      </c>
      <c r="B470" t="inlineStr">
        <is>
          <t>St Mary-Corwin Hospital</t>
        </is>
      </c>
      <c r="C470" t="inlineStr">
        <is>
          <t>Colorado</t>
        </is>
      </c>
      <c r="D470" t="inlineStr">
        <is>
          <t>CO</t>
        </is>
      </c>
      <c r="E470" t="inlineStr">
        <is>
          <t>Mountain</t>
        </is>
      </c>
      <c r="F470" t="inlineStr">
        <is>
          <t>IPPS</t>
        </is>
      </c>
      <c r="G470" s="16" t="n">
        <v>1.0542</v>
      </c>
      <c r="H470" s="16" t="n">
        <v>1.018</v>
      </c>
      <c r="I470" s="16" t="n">
        <v>2.0371</v>
      </c>
      <c r="J470" s="16" t="n">
        <v>2.024</v>
      </c>
      <c r="K470" s="17" t="n">
        <v>338</v>
      </c>
      <c r="L470" s="16" t="n">
        <v>1</v>
      </c>
      <c r="M470" s="18" t="n">
        <v>4815760.532989143</v>
      </c>
      <c r="N470" s="18" t="n">
        <v>4823433.106799508</v>
      </c>
      <c r="O470" s="19" t="n">
        <v>7672.57381036412</v>
      </c>
      <c r="P470" s="20" t="n">
        <v>0.00159322162258798</v>
      </c>
      <c r="Q470" s="27">
        <f>IF(O470&gt;0,O470,"")</f>
        <v/>
      </c>
      <c r="R470" s="28">
        <f>IF(O470&gt;0,P470,"")</f>
        <v/>
      </c>
    </row>
    <row r="471">
      <c r="A471" t="inlineStr">
        <is>
          <t>060013</t>
        </is>
      </c>
      <c r="B471" t="inlineStr">
        <is>
          <t>Mercy Hospital</t>
        </is>
      </c>
      <c r="C471" t="inlineStr">
        <is>
          <t>Colorado</t>
        </is>
      </c>
      <c r="D471" t="inlineStr">
        <is>
          <t>CO</t>
        </is>
      </c>
      <c r="E471" t="inlineStr">
        <is>
          <t>Mountain</t>
        </is>
      </c>
      <c r="F471" t="inlineStr">
        <is>
          <t>Sole Community Hospital (SCH)</t>
        </is>
      </c>
      <c r="G471" s="16" t="n">
        <v>1.0542</v>
      </c>
      <c r="H471" s="16" t="n">
        <v>1.018</v>
      </c>
      <c r="I471" s="16" t="n">
        <v>1.8369</v>
      </c>
      <c r="J471" s="16" t="n">
        <v>1.8627</v>
      </c>
      <c r="K471" s="17" t="n">
        <v>1332</v>
      </c>
      <c r="L471" s="16" t="n">
        <v>1</v>
      </c>
      <c r="M471" s="18" t="n">
        <v>17112977.2551995</v>
      </c>
      <c r="N471" s="18" t="n">
        <v>17493479.11684521</v>
      </c>
      <c r="O471" s="19" t="n">
        <v>380501.8616457097</v>
      </c>
      <c r="P471" s="20" t="n">
        <v>0.02223469686024975</v>
      </c>
      <c r="Q471" s="27">
        <f>IF(O471&gt;0,O471,"")</f>
        <v/>
      </c>
      <c r="R471" s="28">
        <f>IF(O471&gt;0,P471,"")</f>
        <v/>
      </c>
    </row>
    <row r="472">
      <c r="A472" t="inlineStr">
        <is>
          <t>060014</t>
        </is>
      </c>
      <c r="B472" t="inlineStr">
        <is>
          <t>Hca Healthone Presbyterian St Luke'S</t>
        </is>
      </c>
      <c r="C472" t="inlineStr">
        <is>
          <t>Colorado</t>
        </is>
      </c>
      <c r="D472" t="inlineStr">
        <is>
          <t>CO</t>
        </is>
      </c>
      <c r="E472" t="inlineStr">
        <is>
          <t>Mountain</t>
        </is>
      </c>
      <c r="F472" t="inlineStr">
        <is>
          <t>Rural Referral Center (RRC)</t>
        </is>
      </c>
      <c r="G472" s="16" t="n">
        <v>1.0542</v>
      </c>
      <c r="H472" s="16" t="n">
        <v>1.018</v>
      </c>
      <c r="I472" s="16" t="n">
        <v>3.1934</v>
      </c>
      <c r="J472" s="16" t="n">
        <v>3.2608</v>
      </c>
      <c r="K472" s="17" t="n">
        <v>1179</v>
      </c>
      <c r="L472" s="16" t="n">
        <v>1</v>
      </c>
      <c r="M472" s="18" t="n">
        <v>26333158.92538099</v>
      </c>
      <c r="N472" s="18" t="n">
        <v>27106098.92154283</v>
      </c>
      <c r="O472" s="19" t="n">
        <v>772939.9961618483</v>
      </c>
      <c r="P472" s="20" t="n">
        <v>0.0293523461561179</v>
      </c>
      <c r="Q472" s="27">
        <f>IF(O472&gt;0,O472,"")</f>
        <v/>
      </c>
      <c r="R472" s="28">
        <f>IF(O472&gt;0,P472,"")</f>
        <v/>
      </c>
    </row>
    <row r="473">
      <c r="A473" t="inlineStr">
        <is>
          <t>060015</t>
        </is>
      </c>
      <c r="B473" t="inlineStr">
        <is>
          <t>St Anthony Hospital</t>
        </is>
      </c>
      <c r="C473" t="inlineStr">
        <is>
          <t>Colorado</t>
        </is>
      </c>
      <c r="D473" t="inlineStr">
        <is>
          <t>CO</t>
        </is>
      </c>
      <c r="E473" t="inlineStr">
        <is>
          <t>Mountain</t>
        </is>
      </c>
      <c r="F473" t="inlineStr">
        <is>
          <t>Rural Referral Center (RRC)</t>
        </is>
      </c>
      <c r="G473" s="16" t="n">
        <v>1.0542</v>
      </c>
      <c r="H473" s="16" t="n">
        <v>1.0193</v>
      </c>
      <c r="I473" s="16" t="n">
        <v>2.2539</v>
      </c>
      <c r="J473" s="16" t="n">
        <v>2.2701</v>
      </c>
      <c r="K473" s="17" t="n">
        <v>3155</v>
      </c>
      <c r="L473" s="16" t="n">
        <v>1</v>
      </c>
      <c r="M473" s="18" t="n">
        <v>49735883.980904</v>
      </c>
      <c r="N473" s="18" t="n">
        <v>50540728.49808922</v>
      </c>
      <c r="O473" s="19" t="n">
        <v>804844.5171852186</v>
      </c>
      <c r="P473" s="20" t="n">
        <v>0.0161823708108664</v>
      </c>
      <c r="Q473" s="27">
        <f>IF(O473&gt;0,O473,"")</f>
        <v/>
      </c>
      <c r="R473" s="28">
        <f>IF(O473&gt;0,P473,"")</f>
        <v/>
      </c>
    </row>
    <row r="474">
      <c r="A474" t="inlineStr">
        <is>
          <t>060020</t>
        </is>
      </c>
      <c r="B474" t="inlineStr">
        <is>
          <t>Parkview Medical Center, Inc</t>
        </is>
      </c>
      <c r="C474" t="inlineStr">
        <is>
          <t>Colorado</t>
        </is>
      </c>
      <c r="D474" t="inlineStr">
        <is>
          <t>CO</t>
        </is>
      </c>
      <c r="E474" t="inlineStr">
        <is>
          <t>Mountain</t>
        </is>
      </c>
      <c r="F474" t="inlineStr">
        <is>
          <t>IPPS</t>
        </is>
      </c>
      <c r="G474" s="16" t="n">
        <v>1.0542</v>
      </c>
      <c r="H474" s="16" t="n">
        <v>1.018</v>
      </c>
      <c r="I474" s="16" t="n">
        <v>1.9937</v>
      </c>
      <c r="J474" s="16" t="n">
        <v>1.9958</v>
      </c>
      <c r="K474" s="17" t="n">
        <v>2581</v>
      </c>
      <c r="L474" s="16" t="n">
        <v>1</v>
      </c>
      <c r="M474" s="18" t="n">
        <v>35990149.24089413</v>
      </c>
      <c r="N474" s="18" t="n">
        <v>36319016.06423324</v>
      </c>
      <c r="O474" s="19" t="n">
        <v>328866.8233391047</v>
      </c>
      <c r="P474" s="20" t="n">
        <v>0.009137689903364634</v>
      </c>
      <c r="Q474" s="27">
        <f>IF(O474&gt;0,O474,"")</f>
        <v/>
      </c>
      <c r="R474" s="28">
        <f>IF(O474&gt;0,P474,"")</f>
        <v/>
      </c>
    </row>
    <row r="475">
      <c r="A475" t="inlineStr">
        <is>
          <t>060022</t>
        </is>
      </c>
      <c r="B475" t="inlineStr">
        <is>
          <t>University Colo Health Memorial Hospital Central</t>
        </is>
      </c>
      <c r="C475" t="inlineStr">
        <is>
          <t>Colorado</t>
        </is>
      </c>
      <c r="D475" t="inlineStr">
        <is>
          <t>CO</t>
        </is>
      </c>
      <c r="E475" t="inlineStr">
        <is>
          <t>Mountain</t>
        </is>
      </c>
      <c r="F475" t="inlineStr">
        <is>
          <t>Rural Referral Center (RRC)</t>
        </is>
      </c>
      <c r="G475" s="16" t="n">
        <v>1.0542</v>
      </c>
      <c r="H475" s="16" t="n">
        <v>1.018</v>
      </c>
      <c r="I475" s="16" t="n">
        <v>2.2094</v>
      </c>
      <c r="J475" s="16" t="n">
        <v>2.2323</v>
      </c>
      <c r="K475" s="17" t="n">
        <v>6051</v>
      </c>
      <c r="L475" s="16" t="n">
        <v>1</v>
      </c>
      <c r="M475" s="18" t="n">
        <v>93505538.73126605</v>
      </c>
      <c r="N475" s="18" t="n">
        <v>95237670.41331095</v>
      </c>
      <c r="O475" s="19" t="n">
        <v>1732131.682044894</v>
      </c>
      <c r="P475" s="20" t="n">
        <v>0.01852437519260781</v>
      </c>
      <c r="Q475" s="27">
        <f>IF(O475&gt;0,O475,"")</f>
        <v/>
      </c>
      <c r="R475" s="28">
        <f>IF(O475&gt;0,P475,"")</f>
        <v/>
      </c>
    </row>
    <row r="476">
      <c r="A476" t="inlineStr">
        <is>
          <t>060023</t>
        </is>
      </c>
      <c r="B476" t="inlineStr">
        <is>
          <t>Intermountain Health St. Mary'S Regional Hospital</t>
        </is>
      </c>
      <c r="C476" t="inlineStr">
        <is>
          <t>Colorado</t>
        </is>
      </c>
      <c r="D476" t="inlineStr">
        <is>
          <t>CO</t>
        </is>
      </c>
      <c r="E476" t="inlineStr">
        <is>
          <t>Mountain</t>
        </is>
      </c>
      <c r="F476" t="inlineStr">
        <is>
          <t>SCH/RRC</t>
        </is>
      </c>
      <c r="G476" s="16" t="n">
        <v>1.0542</v>
      </c>
      <c r="H476" s="16" t="n">
        <v>1.0496</v>
      </c>
      <c r="I476" s="16" t="n">
        <v>2.3935</v>
      </c>
      <c r="J476" s="16" t="n">
        <v>2.4026</v>
      </c>
      <c r="K476" s="17" t="n">
        <v>2926</v>
      </c>
      <c r="L476" s="16" t="n">
        <v>1</v>
      </c>
      <c r="M476" s="18" t="n">
        <v>48982797.82415779</v>
      </c>
      <c r="N476" s="18" t="n">
        <v>50587725.14138307</v>
      </c>
      <c r="O476" s="19" t="n">
        <v>1604927.317225285</v>
      </c>
      <c r="P476" s="20" t="n">
        <v>0.0327651214001041</v>
      </c>
      <c r="Q476" s="27">
        <f>IF(O476&gt;0,O476,"")</f>
        <v/>
      </c>
      <c r="R476" s="28">
        <f>IF(O476&gt;0,P476,"")</f>
        <v/>
      </c>
    </row>
    <row r="477">
      <c r="A477" t="inlineStr">
        <is>
          <t>060024</t>
        </is>
      </c>
      <c r="B477" t="inlineStr">
        <is>
          <t>University Of Colorado Hospital Authority</t>
        </is>
      </c>
      <c r="C477" t="inlineStr">
        <is>
          <t>Colorado</t>
        </is>
      </c>
      <c r="D477" t="inlineStr">
        <is>
          <t>CO</t>
        </is>
      </c>
      <c r="E477" t="inlineStr">
        <is>
          <t>Mountain</t>
        </is>
      </c>
      <c r="F477" t="inlineStr">
        <is>
          <t>Rural Referral Center (RRC)</t>
        </is>
      </c>
      <c r="G477" s="16" t="n">
        <v>1.0542</v>
      </c>
      <c r="H477" s="16" t="n">
        <v>1.018</v>
      </c>
      <c r="I477" s="16" t="n">
        <v>2.693</v>
      </c>
      <c r="J477" s="16" t="n">
        <v>2.7297</v>
      </c>
      <c r="K477" s="17" t="n">
        <v>6722</v>
      </c>
      <c r="L477" s="16" t="n">
        <v>1</v>
      </c>
      <c r="M477" s="18" t="n">
        <v>126610783.3146521</v>
      </c>
      <c r="N477" s="18" t="n">
        <v>129372651.5741004</v>
      </c>
      <c r="O477" s="19" t="n">
        <v>2761868.259448305</v>
      </c>
      <c r="P477" s="20" t="n">
        <v>0.02181384702900488</v>
      </c>
      <c r="Q477" s="27">
        <f>IF(O477&gt;0,O477,"")</f>
        <v/>
      </c>
      <c r="R477" s="28">
        <f>IF(O477&gt;0,P477,"")</f>
        <v/>
      </c>
    </row>
    <row r="478">
      <c r="A478" t="inlineStr">
        <is>
          <t>060027</t>
        </is>
      </c>
      <c r="B478" t="inlineStr">
        <is>
          <t>Foothills Hospital</t>
        </is>
      </c>
      <c r="C478" t="inlineStr">
        <is>
          <t>Colorado</t>
        </is>
      </c>
      <c r="D478" t="inlineStr">
        <is>
          <t>CO</t>
        </is>
      </c>
      <c r="E478" t="inlineStr">
        <is>
          <t>Mountain</t>
        </is>
      </c>
      <c r="F478" t="inlineStr">
        <is>
          <t>IPPS</t>
        </is>
      </c>
      <c r="G478" s="16" t="n">
        <v>1.0733</v>
      </c>
      <c r="H478" s="16" t="n">
        <v>1.156</v>
      </c>
      <c r="I478" s="16" t="n">
        <v>2.0019</v>
      </c>
      <c r="J478" s="16" t="n">
        <v>2.0046</v>
      </c>
      <c r="K478" s="17" t="n">
        <v>2414</v>
      </c>
      <c r="L478" s="16" t="n">
        <v>1</v>
      </c>
      <c r="M478" s="18" t="n">
        <v>34211271.19831844</v>
      </c>
      <c r="N478" s="18" t="n">
        <v>37189881.43430266</v>
      </c>
      <c r="O478" s="19" t="n">
        <v>2978610.235984221</v>
      </c>
      <c r="P478" s="20" t="n">
        <v>0.08706517272385443</v>
      </c>
      <c r="Q478" s="27">
        <f>IF(O478&gt;0,O478,"")</f>
        <v/>
      </c>
      <c r="R478" s="28">
        <f>IF(O478&gt;0,P478,"")</f>
        <v/>
      </c>
    </row>
    <row r="479">
      <c r="A479" t="inlineStr">
        <is>
          <t>060028</t>
        </is>
      </c>
      <c r="B479" t="inlineStr">
        <is>
          <t>Intermountain Health Saint Joseph Hospital</t>
        </is>
      </c>
      <c r="C479" t="inlineStr">
        <is>
          <t>Colorado</t>
        </is>
      </c>
      <c r="D479" t="inlineStr">
        <is>
          <t>CO</t>
        </is>
      </c>
      <c r="E479" t="inlineStr">
        <is>
          <t>Mountain</t>
        </is>
      </c>
      <c r="F479" t="inlineStr">
        <is>
          <t>Rural Referral Center (RRC)</t>
        </is>
      </c>
      <c r="G479" s="16" t="n">
        <v>1.0542</v>
      </c>
      <c r="H479" s="16" t="n">
        <v>1.018</v>
      </c>
      <c r="I479" s="16" t="n">
        <v>2.8181</v>
      </c>
      <c r="J479" s="16" t="n">
        <v>2.8382</v>
      </c>
      <c r="K479" s="17" t="n">
        <v>1301</v>
      </c>
      <c r="L479" s="16" t="n">
        <v>1</v>
      </c>
      <c r="M479" s="18" t="n">
        <v>25643041.23041215</v>
      </c>
      <c r="N479" s="18" t="n">
        <v>26034506.14033607</v>
      </c>
      <c r="O479" s="19" t="n">
        <v>391464.9099239223</v>
      </c>
      <c r="P479" s="20" t="n">
        <v>0.01526593146290513</v>
      </c>
      <c r="Q479" s="27">
        <f>IF(O479&gt;0,O479,"")</f>
        <v/>
      </c>
      <c r="R479" s="28">
        <f>IF(O479&gt;0,P479,"")</f>
        <v/>
      </c>
    </row>
    <row r="480">
      <c r="A480" t="inlineStr">
        <is>
          <t>060030</t>
        </is>
      </c>
      <c r="B480" t="inlineStr">
        <is>
          <t>Banner North Co Medical Center - Loveland Campus</t>
        </is>
      </c>
      <c r="C480" t="inlineStr">
        <is>
          <t>Colorado</t>
        </is>
      </c>
      <c r="D480" t="inlineStr">
        <is>
          <t>CO</t>
        </is>
      </c>
      <c r="E480" t="inlineStr">
        <is>
          <t>Mountain</t>
        </is>
      </c>
      <c r="F480" t="inlineStr">
        <is>
          <t>IPPS</t>
        </is>
      </c>
      <c r="G480" s="16" t="n">
        <v>1.0542</v>
      </c>
      <c r="H480" s="16" t="n">
        <v>1.018</v>
      </c>
      <c r="I480" s="16" t="n">
        <v>1.772</v>
      </c>
      <c r="J480" s="16" t="n">
        <v>1.7606</v>
      </c>
      <c r="K480" s="17" t="n">
        <v>445</v>
      </c>
      <c r="L480" s="16" t="n">
        <v>1</v>
      </c>
      <c r="M480" s="18" t="n">
        <v>5515178.368314017</v>
      </c>
      <c r="N480" s="18" t="n">
        <v>5523950.268208846</v>
      </c>
      <c r="O480" s="19" t="n">
        <v>8771.899894828908</v>
      </c>
      <c r="P480" s="20" t="n">
        <v>0.001590501577469464</v>
      </c>
      <c r="Q480" s="27">
        <f>IF(O480&gt;0,O480,"")</f>
        <v/>
      </c>
      <c r="R480" s="28">
        <f>IF(O480&gt;0,P480,"")</f>
        <v/>
      </c>
    </row>
    <row r="481">
      <c r="A481" t="inlineStr">
        <is>
          <t>060031</t>
        </is>
      </c>
      <c r="B481" t="inlineStr">
        <is>
          <t>Penrose Hospital</t>
        </is>
      </c>
      <c r="C481" t="inlineStr">
        <is>
          <t>Colorado</t>
        </is>
      </c>
      <c r="D481" t="inlineStr">
        <is>
          <t>CO</t>
        </is>
      </c>
      <c r="E481" t="inlineStr">
        <is>
          <t>Mountain</t>
        </is>
      </c>
      <c r="F481" t="inlineStr">
        <is>
          <t>Rural Referral Center (RRC)</t>
        </is>
      </c>
      <c r="G481" s="16" t="n">
        <v>1.0542</v>
      </c>
      <c r="H481" s="16" t="n">
        <v>1.018</v>
      </c>
      <c r="I481" s="16" t="n">
        <v>2.1222</v>
      </c>
      <c r="J481" s="16" t="n">
        <v>2.1273</v>
      </c>
      <c r="K481" s="17" t="n">
        <v>4994</v>
      </c>
      <c r="L481" s="16" t="n">
        <v>1</v>
      </c>
      <c r="M481" s="18" t="n">
        <v>74126019.98247471</v>
      </c>
      <c r="N481" s="18" t="n">
        <v>74904227.53143401</v>
      </c>
      <c r="O481" s="19" t="n">
        <v>778207.5489592999</v>
      </c>
      <c r="P481" s="20" t="n">
        <v>0.01049843967264515</v>
      </c>
      <c r="Q481" s="27">
        <f>IF(O481&gt;0,O481,"")</f>
        <v/>
      </c>
      <c r="R481" s="28">
        <f>IF(O481&gt;0,P481,"")</f>
        <v/>
      </c>
    </row>
    <row r="482">
      <c r="A482" t="inlineStr">
        <is>
          <t>060032</t>
        </is>
      </c>
      <c r="B482" t="inlineStr">
        <is>
          <t>Hca Healthone Rose</t>
        </is>
      </c>
      <c r="C482" t="inlineStr">
        <is>
          <t>Colorado</t>
        </is>
      </c>
      <c r="D482" t="inlineStr">
        <is>
          <t>CO</t>
        </is>
      </c>
      <c r="E482" t="inlineStr">
        <is>
          <t>Mountain</t>
        </is>
      </c>
      <c r="F482" t="inlineStr">
        <is>
          <t>Rural Referral Center (RRC)</t>
        </is>
      </c>
      <c r="G482" s="16" t="n">
        <v>1.0542</v>
      </c>
      <c r="H482" s="16" t="n">
        <v>1.0193</v>
      </c>
      <c r="I482" s="16" t="n">
        <v>1.9189</v>
      </c>
      <c r="J482" s="16" t="n">
        <v>1.9265</v>
      </c>
      <c r="K482" s="17" t="n">
        <v>1557</v>
      </c>
      <c r="L482" s="16" t="n">
        <v>1</v>
      </c>
      <c r="M482" s="18" t="n">
        <v>20896655.81375865</v>
      </c>
      <c r="N482" s="18" t="n">
        <v>21166778.79673302</v>
      </c>
      <c r="O482" s="19" t="n">
        <v>270122.9829743765</v>
      </c>
      <c r="P482" s="20" t="n">
        <v>0.01292661301319438</v>
      </c>
      <c r="Q482" s="27">
        <f>IF(O482&gt;0,O482,"")</f>
        <v/>
      </c>
      <c r="R482" s="28">
        <f>IF(O482&gt;0,P482,"")</f>
        <v/>
      </c>
    </row>
    <row r="483">
      <c r="A483" t="inlineStr">
        <is>
          <t>060034</t>
        </is>
      </c>
      <c r="B483" t="inlineStr">
        <is>
          <t>Hca Healthone Swedish</t>
        </is>
      </c>
      <c r="C483" t="inlineStr">
        <is>
          <t>Colorado</t>
        </is>
      </c>
      <c r="D483" t="inlineStr">
        <is>
          <t>CO</t>
        </is>
      </c>
      <c r="E483" t="inlineStr">
        <is>
          <t>Mountain</t>
        </is>
      </c>
      <c r="F483" t="inlineStr">
        <is>
          <t>Rural Referral Center (RRC)</t>
        </is>
      </c>
      <c r="G483" s="16" t="n">
        <v>1.0542</v>
      </c>
      <c r="H483" s="16" t="n">
        <v>1.0193</v>
      </c>
      <c r="I483" s="16" t="n">
        <v>2.2824</v>
      </c>
      <c r="J483" s="16" t="n">
        <v>2.2865</v>
      </c>
      <c r="K483" s="17" t="n">
        <v>3634</v>
      </c>
      <c r="L483" s="16" t="n">
        <v>1</v>
      </c>
      <c r="M483" s="18" t="n">
        <v>58011289.03275704</v>
      </c>
      <c r="N483" s="18" t="n">
        <v>58634506.46781921</v>
      </c>
      <c r="O483" s="19" t="n">
        <v>623217.4350621626</v>
      </c>
      <c r="P483" s="20" t="n">
        <v>0.01074303718212937</v>
      </c>
      <c r="Q483" s="27">
        <f>IF(O483&gt;0,O483,"")</f>
        <v/>
      </c>
      <c r="R483" s="28">
        <f>IF(O483&gt;0,P483,"")</f>
        <v/>
      </c>
    </row>
    <row r="484">
      <c r="A484" t="inlineStr">
        <is>
          <t>060044</t>
        </is>
      </c>
      <c r="B484" t="inlineStr">
        <is>
          <t>St Elizabeth Hospital</t>
        </is>
      </c>
      <c r="C484" t="inlineStr">
        <is>
          <t>Colorado</t>
        </is>
      </c>
      <c r="D484" t="inlineStr">
        <is>
          <t>CO</t>
        </is>
      </c>
      <c r="E484" t="inlineStr">
        <is>
          <t>Mountain</t>
        </is>
      </c>
      <c r="F484" t="inlineStr">
        <is>
          <t>Sole Community Hospital (SCH)</t>
        </is>
      </c>
      <c r="G484" s="16" t="n">
        <v>1.0542</v>
      </c>
      <c r="H484" s="16" t="n">
        <v>1.018</v>
      </c>
      <c r="I484" s="16" t="n">
        <v>1.4523</v>
      </c>
      <c r="J484" s="16" t="n">
        <v>1.4436</v>
      </c>
      <c r="K484" s="17" t="n">
        <v>217</v>
      </c>
      <c r="L484" s="16" t="n">
        <v>1</v>
      </c>
      <c r="M484" s="18" t="n">
        <v>2204204.604856609</v>
      </c>
      <c r="N484" s="18" t="n">
        <v>2208694.545857611</v>
      </c>
      <c r="O484" s="19" t="n">
        <v>4489.94100100128</v>
      </c>
      <c r="P484" s="20" t="n">
        <v>0.002036989211939953</v>
      </c>
      <c r="Q484" s="27">
        <f>IF(O484&gt;0,O484,"")</f>
        <v/>
      </c>
      <c r="R484" s="28">
        <f>IF(O484&gt;0,P484,"")</f>
        <v/>
      </c>
    </row>
    <row r="485">
      <c r="A485" t="inlineStr">
        <is>
          <t>060049</t>
        </is>
      </c>
      <c r="B485" t="inlineStr">
        <is>
          <t>Uchealth Yampa Valley Medical Center</t>
        </is>
      </c>
      <c r="C485" t="inlineStr">
        <is>
          <t>Colorado</t>
        </is>
      </c>
      <c r="D485" t="inlineStr">
        <is>
          <t>CO</t>
        </is>
      </c>
      <c r="E485" t="inlineStr">
        <is>
          <t>Mountain</t>
        </is>
      </c>
      <c r="F485" t="inlineStr">
        <is>
          <t>Sole Community Hospital (SCH)</t>
        </is>
      </c>
      <c r="G485" s="16" t="n">
        <v>1.0542</v>
      </c>
      <c r="H485" s="16" t="n">
        <v>1.018</v>
      </c>
      <c r="I485" s="16" t="n">
        <v>1.9188</v>
      </c>
      <c r="J485" s="16" t="n">
        <v>1.8986</v>
      </c>
      <c r="K485" s="17" t="n">
        <v>244</v>
      </c>
      <c r="L485" s="16" t="n">
        <v>1</v>
      </c>
      <c r="M485" s="18" t="n">
        <v>3274578.230351673</v>
      </c>
      <c r="N485" s="18" t="n">
        <v>3266272.048382383</v>
      </c>
      <c r="O485" s="19" t="n">
        <v>-8306.181969289668</v>
      </c>
      <c r="P485" s="20" t="n">
        <v>-0.002536565439878841</v>
      </c>
      <c r="Q485" s="27">
        <f>IF(O485&gt;0,O485,"")</f>
        <v/>
      </c>
      <c r="R485" s="28">
        <f>IF(O485&gt;0,P485,"")</f>
        <v/>
      </c>
    </row>
    <row r="486">
      <c r="A486" t="inlineStr">
        <is>
          <t>060054</t>
        </is>
      </c>
      <c r="B486" t="inlineStr">
        <is>
          <t>Community Hospital</t>
        </is>
      </c>
      <c r="C486" t="inlineStr">
        <is>
          <t>Colorado</t>
        </is>
      </c>
      <c r="D486" t="inlineStr">
        <is>
          <t>CO</t>
        </is>
      </c>
      <c r="E486" t="inlineStr">
        <is>
          <t>Mountain</t>
        </is>
      </c>
      <c r="F486" t="inlineStr">
        <is>
          <t>IPPS</t>
        </is>
      </c>
      <c r="G486" s="16" t="n">
        <v>1.0542</v>
      </c>
      <c r="H486" s="16" t="n">
        <v>1.0496</v>
      </c>
      <c r="I486" s="16" t="n">
        <v>2.1513</v>
      </c>
      <c r="J486" s="16" t="n">
        <v>2.1712</v>
      </c>
      <c r="K486" s="17" t="n">
        <v>557</v>
      </c>
      <c r="L486" s="16" t="n">
        <v>1</v>
      </c>
      <c r="M486" s="18" t="n">
        <v>8380926.009626584</v>
      </c>
      <c r="N486" s="18" t="n">
        <v>8702506.998231808</v>
      </c>
      <c r="O486" s="19" t="n">
        <v>321580.9886052236</v>
      </c>
      <c r="P486" s="20" t="n">
        <v>0.03837057960371515</v>
      </c>
      <c r="Q486" s="27">
        <f>IF(O486&gt;0,O486,"")</f>
        <v/>
      </c>
      <c r="R486" s="28">
        <f>IF(O486&gt;0,P486,"")</f>
        <v/>
      </c>
    </row>
    <row r="487">
      <c r="A487" t="inlineStr">
        <is>
          <t>060064</t>
        </is>
      </c>
      <c r="B487" t="inlineStr">
        <is>
          <t>Adventhealth Porter</t>
        </is>
      </c>
      <c r="C487" t="inlineStr">
        <is>
          <t>Colorado</t>
        </is>
      </c>
      <c r="D487" t="inlineStr">
        <is>
          <t>CO</t>
        </is>
      </c>
      <c r="E487" t="inlineStr">
        <is>
          <t>Mountain</t>
        </is>
      </c>
      <c r="F487" t="inlineStr">
        <is>
          <t>Rural Referral Center (RRC)</t>
        </is>
      </c>
      <c r="G487" s="16" t="n">
        <v>1.0542</v>
      </c>
      <c r="H487" s="16" t="n">
        <v>1.018</v>
      </c>
      <c r="I487" s="16" t="n">
        <v>2.6378</v>
      </c>
      <c r="J487" s="16" t="n">
        <v>2.6873</v>
      </c>
      <c r="K487" s="17" t="n">
        <v>1609</v>
      </c>
      <c r="L487" s="16" t="n">
        <v>1</v>
      </c>
      <c r="M487" s="18" t="n">
        <v>29684773.67971364</v>
      </c>
      <c r="N487" s="18" t="n">
        <v>30486056.3281083</v>
      </c>
      <c r="O487" s="19" t="n">
        <v>801282.6483946666</v>
      </c>
      <c r="P487" s="20" t="n">
        <v>0.02699305229813012</v>
      </c>
      <c r="Q487" s="27">
        <f>IF(O487&gt;0,O487,"")</f>
        <v/>
      </c>
      <c r="R487" s="28">
        <f>IF(O487&gt;0,P487,"")</f>
        <v/>
      </c>
    </row>
    <row r="488">
      <c r="A488" t="inlineStr">
        <is>
          <t>060065</t>
        </is>
      </c>
      <c r="B488" t="inlineStr">
        <is>
          <t>Hca Healthone Mountain Ridge</t>
        </is>
      </c>
      <c r="C488" t="inlineStr">
        <is>
          <t>Colorado</t>
        </is>
      </c>
      <c r="D488" t="inlineStr">
        <is>
          <t>CO</t>
        </is>
      </c>
      <c r="E488" t="inlineStr">
        <is>
          <t>Mountain</t>
        </is>
      </c>
      <c r="F488" t="inlineStr">
        <is>
          <t>IPPS</t>
        </is>
      </c>
      <c r="G488" s="16" t="n">
        <v>1.0542</v>
      </c>
      <c r="H488" s="16" t="n">
        <v>1.018</v>
      </c>
      <c r="I488" s="16" t="n">
        <v>1.8353</v>
      </c>
      <c r="J488" s="16" t="n">
        <v>1.8262</v>
      </c>
      <c r="K488" s="17" t="n">
        <v>934</v>
      </c>
      <c r="L488" s="16" t="n">
        <v>1</v>
      </c>
      <c r="M488" s="18" t="n">
        <v>11989188.12824779</v>
      </c>
      <c r="N488" s="18" t="n">
        <v>12026084.91887469</v>
      </c>
      <c r="O488" s="19" t="n">
        <v>36896.79062690027</v>
      </c>
      <c r="P488" s="20" t="n">
        <v>0.003077505351673275</v>
      </c>
      <c r="Q488" s="27">
        <f>IF(O488&gt;0,O488,"")</f>
        <v/>
      </c>
      <c r="R488" s="28">
        <f>IF(O488&gt;0,P488,"")</f>
        <v/>
      </c>
    </row>
    <row r="489">
      <c r="A489" t="inlineStr">
        <is>
          <t>060071</t>
        </is>
      </c>
      <c r="B489" t="inlineStr">
        <is>
          <t>Delta County Memorial Hospital</t>
        </is>
      </c>
      <c r="C489" t="inlineStr">
        <is>
          <t>Colorado</t>
        </is>
      </c>
      <c r="D489" t="inlineStr">
        <is>
          <t>CO</t>
        </is>
      </c>
      <c r="E489" t="inlineStr">
        <is>
          <t>Mountain</t>
        </is>
      </c>
      <c r="F489" t="inlineStr">
        <is>
          <t>Sole Community Hospital (SCH)</t>
        </is>
      </c>
      <c r="G489" s="16" t="n">
        <v>1.0542</v>
      </c>
      <c r="H489" s="16" t="n">
        <v>1.018</v>
      </c>
      <c r="I489" s="16" t="n">
        <v>1.468</v>
      </c>
      <c r="J489" s="16" t="n">
        <v>1.4594</v>
      </c>
      <c r="K489" s="17" t="n">
        <v>371</v>
      </c>
      <c r="L489" s="16" t="n">
        <v>1</v>
      </c>
      <c r="M489" s="18" t="n">
        <v>3809217.749737649</v>
      </c>
      <c r="N489" s="18" t="n">
        <v>3817484.681484095</v>
      </c>
      <c r="O489" s="19" t="n">
        <v>8266.931746446062</v>
      </c>
      <c r="P489" s="20" t="n">
        <v>0.00217024394234628</v>
      </c>
      <c r="Q489" s="27">
        <f>IF(O489&gt;0,O489,"")</f>
        <v/>
      </c>
      <c r="R489" s="28">
        <f>IF(O489&gt;0,P489,"")</f>
        <v/>
      </c>
    </row>
    <row r="490">
      <c r="A490" t="inlineStr">
        <is>
          <t>060075</t>
        </is>
      </c>
      <c r="B490" t="inlineStr">
        <is>
          <t>Valley View Hospital Association</t>
        </is>
      </c>
      <c r="C490" t="inlineStr">
        <is>
          <t>Colorado</t>
        </is>
      </c>
      <c r="D490" t="inlineStr">
        <is>
          <t>CO</t>
        </is>
      </c>
      <c r="E490" t="inlineStr">
        <is>
          <t>Mountain</t>
        </is>
      </c>
      <c r="F490" t="inlineStr">
        <is>
          <t>Sole Community Hospital (SCH)</t>
        </is>
      </c>
      <c r="G490" s="16" t="n">
        <v>1.0542</v>
      </c>
      <c r="H490" s="16" t="n">
        <v>1.018</v>
      </c>
      <c r="I490" s="16" t="n">
        <v>2.0803</v>
      </c>
      <c r="J490" s="16" t="n">
        <v>2.0892</v>
      </c>
      <c r="K490" s="17" t="n">
        <v>1051</v>
      </c>
      <c r="L490" s="16" t="n">
        <v>1</v>
      </c>
      <c r="M490" s="18" t="n">
        <v>15292008.09488857</v>
      </c>
      <c r="N490" s="18" t="n">
        <v>15481455.35454506</v>
      </c>
      <c r="O490" s="19" t="n">
        <v>189447.2596564926</v>
      </c>
      <c r="P490" s="20" t="n">
        <v>0.01238864500207898</v>
      </c>
      <c r="Q490" s="27">
        <f>IF(O490&gt;0,O490,"")</f>
        <v/>
      </c>
      <c r="R490" s="28">
        <f>IF(O490&gt;0,P490,"")</f>
        <v/>
      </c>
    </row>
    <row r="491">
      <c r="A491" t="inlineStr">
        <is>
          <t>060076</t>
        </is>
      </c>
      <c r="B491" t="inlineStr">
        <is>
          <t>Sterling Regional Medcenter</t>
        </is>
      </c>
      <c r="C491" t="inlineStr">
        <is>
          <t>Colorado</t>
        </is>
      </c>
      <c r="D491" t="inlineStr">
        <is>
          <t>CO</t>
        </is>
      </c>
      <c r="E491" t="inlineStr">
        <is>
          <t>Mountain</t>
        </is>
      </c>
      <c r="F491" t="inlineStr">
        <is>
          <t>Sole Community Hospital (SCH)</t>
        </is>
      </c>
      <c r="G491" s="16" t="n">
        <v>1.0542</v>
      </c>
      <c r="H491" s="16" t="n">
        <v>1.018</v>
      </c>
      <c r="I491" s="16" t="n">
        <v>1.5518</v>
      </c>
      <c r="J491" s="16" t="n">
        <v>1.5409</v>
      </c>
      <c r="K491" s="17" t="n">
        <v>272</v>
      </c>
      <c r="L491" s="16" t="n">
        <v>1</v>
      </c>
      <c r="M491" s="18" t="n">
        <v>2952164.039123337</v>
      </c>
      <c r="N491" s="18" t="n">
        <v>2955101.556763691</v>
      </c>
      <c r="O491" s="19" t="n">
        <v>2937.517640354112</v>
      </c>
      <c r="P491" s="20" t="n">
        <v>0.0009950387584920335</v>
      </c>
      <c r="Q491" s="27">
        <f>IF(O491&gt;0,O491,"")</f>
        <v/>
      </c>
      <c r="R491" s="28">
        <f>IF(O491&gt;0,P491,"")</f>
        <v/>
      </c>
    </row>
    <row r="492">
      <c r="A492" t="inlineStr">
        <is>
          <t>060096</t>
        </is>
      </c>
      <c r="B492" t="inlineStr">
        <is>
          <t>Vail Health Hospital</t>
        </is>
      </c>
      <c r="C492" t="inlineStr">
        <is>
          <t>Colorado</t>
        </is>
      </c>
      <c r="D492" t="inlineStr">
        <is>
          <t>CO</t>
        </is>
      </c>
      <c r="E492" t="inlineStr">
        <is>
          <t>Mountain</t>
        </is>
      </c>
      <c r="F492" t="inlineStr">
        <is>
          <t>Sole Community Hospital (SCH)</t>
        </is>
      </c>
      <c r="G492" s="16" t="n">
        <v>1.0542</v>
      </c>
      <c r="H492" s="16" t="n">
        <v>1.018</v>
      </c>
      <c r="I492" s="16" t="n">
        <v>2.0659</v>
      </c>
      <c r="J492" s="16" t="n">
        <v>2.1171</v>
      </c>
      <c r="K492" s="17" t="n">
        <v>414</v>
      </c>
      <c r="L492" s="16" t="n">
        <v>1</v>
      </c>
      <c r="M492" s="18" t="n">
        <v>5981987.082856126</v>
      </c>
      <c r="N492" s="18" t="n">
        <v>6179747.987738512</v>
      </c>
      <c r="O492" s="19" t="n">
        <v>197760.9048823854</v>
      </c>
      <c r="P492" s="20" t="n">
        <v>0.03305940018646172</v>
      </c>
      <c r="Q492" s="27">
        <f>IF(O492&gt;0,O492,"")</f>
        <v/>
      </c>
      <c r="R492" s="28">
        <f>IF(O492&gt;0,P492,"")</f>
        <v/>
      </c>
    </row>
    <row r="493">
      <c r="A493" t="inlineStr">
        <is>
          <t>060100</t>
        </is>
      </c>
      <c r="B493" t="inlineStr">
        <is>
          <t>Hca Healthone Aurora</t>
        </is>
      </c>
      <c r="C493" t="inlineStr">
        <is>
          <t>Colorado</t>
        </is>
      </c>
      <c r="D493" t="inlineStr">
        <is>
          <t>CO</t>
        </is>
      </c>
      <c r="E493" t="inlineStr">
        <is>
          <t>Mountain</t>
        </is>
      </c>
      <c r="F493" t="inlineStr">
        <is>
          <t>Rural Referral Center (RRC)</t>
        </is>
      </c>
      <c r="G493" s="16" t="n">
        <v>1.0542</v>
      </c>
      <c r="H493" s="16" t="n">
        <v>1.0193</v>
      </c>
      <c r="I493" s="16" t="n">
        <v>2.1059</v>
      </c>
      <c r="J493" s="16" t="n">
        <v>2.1175</v>
      </c>
      <c r="K493" s="17" t="n">
        <v>2334</v>
      </c>
      <c r="L493" s="16" t="n">
        <v>1</v>
      </c>
      <c r="M493" s="18" t="n">
        <v>34377511.05802245</v>
      </c>
      <c r="N493" s="18" t="n">
        <v>34875578.1636209</v>
      </c>
      <c r="O493" s="19" t="n">
        <v>498067.1055984423</v>
      </c>
      <c r="P493" s="20" t="n">
        <v>0.01448816654462865</v>
      </c>
      <c r="Q493" s="27">
        <f>IF(O493&gt;0,O493,"")</f>
        <v/>
      </c>
      <c r="R493" s="28">
        <f>IF(O493&gt;0,P493,"")</f>
        <v/>
      </c>
    </row>
    <row r="494">
      <c r="A494" t="inlineStr">
        <is>
          <t>060103</t>
        </is>
      </c>
      <c r="B494" t="inlineStr">
        <is>
          <t>Adventhealth Avista</t>
        </is>
      </c>
      <c r="C494" t="inlineStr">
        <is>
          <t>Colorado</t>
        </is>
      </c>
      <c r="D494" t="inlineStr">
        <is>
          <t>CO</t>
        </is>
      </c>
      <c r="E494" t="inlineStr">
        <is>
          <t>Mountain</t>
        </is>
      </c>
      <c r="F494" t="inlineStr">
        <is>
          <t>IPPS</t>
        </is>
      </c>
      <c r="G494" s="16" t="n">
        <v>1.0733</v>
      </c>
      <c r="H494" s="16" t="n">
        <v>1.156</v>
      </c>
      <c r="I494" s="16" t="n">
        <v>2.9642</v>
      </c>
      <c r="J494" s="16" t="n">
        <v>2.9174</v>
      </c>
      <c r="K494" s="17" t="n">
        <v>323</v>
      </c>
      <c r="L494" s="16" t="n">
        <v>1</v>
      </c>
      <c r="M494" s="18" t="n">
        <v>6777969.209655949</v>
      </c>
      <c r="N494" s="18" t="n">
        <v>7241996.372541243</v>
      </c>
      <c r="O494" s="19" t="n">
        <v>464027.1628852943</v>
      </c>
      <c r="P494" s="20" t="n">
        <v>0.0684610904139602</v>
      </c>
      <c r="Q494" s="27">
        <f>IF(O494&gt;0,O494,"")</f>
        <v/>
      </c>
      <c r="R494" s="28">
        <f>IF(O494&gt;0,P494,"")</f>
        <v/>
      </c>
    </row>
    <row r="495">
      <c r="A495" t="inlineStr">
        <is>
          <t>060104</t>
        </is>
      </c>
      <c r="B495" t="inlineStr">
        <is>
          <t>St Anthony North Hospital</t>
        </is>
      </c>
      <c r="C495" t="inlineStr">
        <is>
          <t>Colorado</t>
        </is>
      </c>
      <c r="D495" t="inlineStr">
        <is>
          <t>CO</t>
        </is>
      </c>
      <c r="E495" t="inlineStr">
        <is>
          <t>Mountain</t>
        </is>
      </c>
      <c r="F495" t="inlineStr">
        <is>
          <t>IPPS</t>
        </is>
      </c>
      <c r="G495" s="16" t="n">
        <v>1.0542</v>
      </c>
      <c r="H495" s="16" t="n">
        <v>1.018</v>
      </c>
      <c r="I495" s="16" t="n">
        <v>1.7475</v>
      </c>
      <c r="J495" s="16" t="n">
        <v>1.7432</v>
      </c>
      <c r="K495" s="17" t="n">
        <v>1608</v>
      </c>
      <c r="L495" s="16" t="n">
        <v>1</v>
      </c>
      <c r="M495" s="18" t="n">
        <v>19653461.9821379</v>
      </c>
      <c r="N495" s="18" t="n">
        <v>19763429.695095</v>
      </c>
      <c r="O495" s="19" t="n">
        <v>109967.7129570954</v>
      </c>
      <c r="P495" s="20" t="n">
        <v>0.005595335471024891</v>
      </c>
      <c r="Q495" s="27">
        <f>IF(O495&gt;0,O495,"")</f>
        <v/>
      </c>
      <c r="R495" s="28">
        <f>IF(O495&gt;0,P495,"")</f>
        <v/>
      </c>
    </row>
    <row r="496">
      <c r="A496" t="inlineStr">
        <is>
          <t>060107</t>
        </is>
      </c>
      <c r="B496" t="inlineStr">
        <is>
          <t>National Jewish Health</t>
        </is>
      </c>
      <c r="C496" t="inlineStr">
        <is>
          <t>Colorado</t>
        </is>
      </c>
      <c r="D496" t="inlineStr">
        <is>
          <t>CO</t>
        </is>
      </c>
      <c r="E496" t="inlineStr">
        <is>
          <t>Mountain</t>
        </is>
      </c>
      <c r="F496" t="inlineStr">
        <is>
          <t>IPPS</t>
        </is>
      </c>
      <c r="G496" s="16" t="n">
        <v>1.0542</v>
      </c>
      <c r="H496" s="16" t="n">
        <v>1.018</v>
      </c>
      <c r="I496" s="16" t="n">
        <v>0.8889</v>
      </c>
      <c r="J496" s="16" t="n">
        <v>0.8671</v>
      </c>
      <c r="K496" s="17" t="n">
        <v>20</v>
      </c>
      <c r="L496" s="16" t="n">
        <v>1</v>
      </c>
      <c r="M496" s="18" t="n">
        <v>124342.2540795477</v>
      </c>
      <c r="N496" s="18" t="n">
        <v>122272.3427422952</v>
      </c>
      <c r="O496" s="19" t="n">
        <v>-2069.911337252532</v>
      </c>
      <c r="P496" s="20" t="n">
        <v>-0.01664688606922237</v>
      </c>
      <c r="Q496" s="27">
        <f>IF(O496&gt;0,O496,"")</f>
        <v/>
      </c>
      <c r="R496" s="28">
        <f>IF(O496&gt;0,P496,"")</f>
        <v/>
      </c>
    </row>
    <row r="497">
      <c r="A497" t="inlineStr">
        <is>
          <t>060112</t>
        </is>
      </c>
      <c r="B497" t="inlineStr">
        <is>
          <t>Hca Healthone Sky Ridge</t>
        </is>
      </c>
      <c r="C497" t="inlineStr">
        <is>
          <t>Colorado</t>
        </is>
      </c>
      <c r="D497" t="inlineStr">
        <is>
          <t>CO</t>
        </is>
      </c>
      <c r="E497" t="inlineStr">
        <is>
          <t>Mountain</t>
        </is>
      </c>
      <c r="F497" t="inlineStr">
        <is>
          <t>Rural Referral Center (RRC)</t>
        </is>
      </c>
      <c r="G497" s="16" t="n">
        <v>1.0542</v>
      </c>
      <c r="H497" s="16" t="n">
        <v>1.018</v>
      </c>
      <c r="I497" s="16" t="n">
        <v>2.134</v>
      </c>
      <c r="J497" s="16" t="n">
        <v>2.1322</v>
      </c>
      <c r="K497" s="17" t="n">
        <v>2379</v>
      </c>
      <c r="L497" s="16" t="n">
        <v>1</v>
      </c>
      <c r="M497" s="18" t="n">
        <v>35507875.72952474</v>
      </c>
      <c r="N497" s="18" t="n">
        <v>35764440.27189452</v>
      </c>
      <c r="O497" s="19" t="n">
        <v>256564.5423697829</v>
      </c>
      <c r="P497" s="20" t="n">
        <v>0.007225567204417411</v>
      </c>
      <c r="Q497" s="27">
        <f>IF(O497&gt;0,O497,"")</f>
        <v/>
      </c>
      <c r="R497" s="28">
        <f>IF(O497&gt;0,P497,"")</f>
        <v/>
      </c>
    </row>
    <row r="498">
      <c r="A498" t="inlineStr">
        <is>
          <t>060113</t>
        </is>
      </c>
      <c r="B498" t="inlineStr">
        <is>
          <t>Adventhealth Littleton</t>
        </is>
      </c>
      <c r="C498" t="inlineStr">
        <is>
          <t>Colorado</t>
        </is>
      </c>
      <c r="D498" t="inlineStr">
        <is>
          <t>CO</t>
        </is>
      </c>
      <c r="E498" t="inlineStr">
        <is>
          <t>Mountain</t>
        </is>
      </c>
      <c r="F498" t="inlineStr">
        <is>
          <t>IPPS</t>
        </is>
      </c>
      <c r="G498" s="16" t="n">
        <v>1.0542</v>
      </c>
      <c r="H498" s="16" t="n">
        <v>1.018</v>
      </c>
      <c r="I498" s="16" t="n">
        <v>2.32</v>
      </c>
      <c r="J498" s="16" t="n">
        <v>2.3256</v>
      </c>
      <c r="K498" s="17" t="n">
        <v>2334</v>
      </c>
      <c r="L498" s="16" t="n">
        <v>1</v>
      </c>
      <c r="M498" s="18" t="n">
        <v>37872560.73631801</v>
      </c>
      <c r="N498" s="18" t="n">
        <v>38270569.23636134</v>
      </c>
      <c r="O498" s="19" t="n">
        <v>398008.5000433326</v>
      </c>
      <c r="P498" s="20" t="n">
        <v>0.0105091520696054</v>
      </c>
      <c r="Q498" s="27">
        <f>IF(O498&gt;0,O498,"")</f>
        <v/>
      </c>
      <c r="R498" s="28">
        <f>IF(O498&gt;0,P498,"")</f>
        <v/>
      </c>
    </row>
    <row r="499">
      <c r="A499" t="inlineStr">
        <is>
          <t>060114</t>
        </is>
      </c>
      <c r="B499" t="inlineStr">
        <is>
          <t>Adventhealth Parker</t>
        </is>
      </c>
      <c r="C499" t="inlineStr">
        <is>
          <t>Colorado</t>
        </is>
      </c>
      <c r="D499" t="inlineStr">
        <is>
          <t>CO</t>
        </is>
      </c>
      <c r="E499" t="inlineStr">
        <is>
          <t>Mountain</t>
        </is>
      </c>
      <c r="F499" t="inlineStr">
        <is>
          <t>IPPS</t>
        </is>
      </c>
      <c r="G499" s="16" t="n">
        <v>1.0542</v>
      </c>
      <c r="H499" s="16" t="n">
        <v>1.018</v>
      </c>
      <c r="I499" s="16" t="n">
        <v>2.0178</v>
      </c>
      <c r="J499" s="16" t="n">
        <v>2.0153</v>
      </c>
      <c r="K499" s="17" t="n">
        <v>1908</v>
      </c>
      <c r="L499" s="16" t="n">
        <v>1</v>
      </c>
      <c r="M499" s="18" t="n">
        <v>26927269.82436187</v>
      </c>
      <c r="N499" s="18" t="n">
        <v>27111099.24131407</v>
      </c>
      <c r="O499" s="19" t="n">
        <v>183829.4169521965</v>
      </c>
      <c r="P499" s="20" t="n">
        <v>0.006826886578225646</v>
      </c>
      <c r="Q499" s="27">
        <f>IF(O499&gt;0,O499,"")</f>
        <v/>
      </c>
      <c r="R499" s="28">
        <f>IF(O499&gt;0,P499,"")</f>
        <v/>
      </c>
    </row>
    <row r="500">
      <c r="A500" t="inlineStr">
        <is>
          <t>060116</t>
        </is>
      </c>
      <c r="B500" t="inlineStr">
        <is>
          <t>Intermountain Health Good Samaritan Hospital</t>
        </is>
      </c>
      <c r="C500" t="inlineStr">
        <is>
          <t>Colorado</t>
        </is>
      </c>
      <c r="D500" t="inlineStr">
        <is>
          <t>CO</t>
        </is>
      </c>
      <c r="E500" t="inlineStr">
        <is>
          <t>Mountain</t>
        </is>
      </c>
      <c r="F500" t="inlineStr">
        <is>
          <t>IPPS</t>
        </is>
      </c>
      <c r="G500" s="16" t="n">
        <v>1.0733</v>
      </c>
      <c r="H500" s="16" t="n">
        <v>1.156</v>
      </c>
      <c r="I500" s="16" t="n">
        <v>1.853</v>
      </c>
      <c r="J500" s="16" t="n">
        <v>1.8515</v>
      </c>
      <c r="K500" s="17" t="n">
        <v>1031</v>
      </c>
      <c r="L500" s="16" t="n">
        <v>1</v>
      </c>
      <c r="M500" s="18" t="n">
        <v>13524575.7586484</v>
      </c>
      <c r="N500" s="18" t="n">
        <v>14670407.71126064</v>
      </c>
      <c r="O500" s="19" t="n">
        <v>1145831.952612249</v>
      </c>
      <c r="P500" s="20" t="n">
        <v>0.08472221037170338</v>
      </c>
      <c r="Q500" s="27">
        <f>IF(O500&gt;0,O500,"")</f>
        <v/>
      </c>
      <c r="R500" s="28">
        <f>IF(O500&gt;0,P500,"")</f>
        <v/>
      </c>
    </row>
    <row r="501">
      <c r="A501" t="inlineStr">
        <is>
          <t>060117</t>
        </is>
      </c>
      <c r="B501" t="inlineStr">
        <is>
          <t>Animas Surgical Hospital, Llc</t>
        </is>
      </c>
      <c r="C501" t="inlineStr">
        <is>
          <t>Colorado</t>
        </is>
      </c>
      <c r="D501" t="inlineStr">
        <is>
          <t>CO</t>
        </is>
      </c>
      <c r="E501" t="inlineStr">
        <is>
          <t>Mountain</t>
        </is>
      </c>
      <c r="F501" t="inlineStr">
        <is>
          <t>IPPS</t>
        </is>
      </c>
      <c r="G501" s="16" t="n">
        <v>1.0542</v>
      </c>
      <c r="H501" s="16" t="n">
        <v>1.018</v>
      </c>
      <c r="I501" s="16" t="n">
        <v>2.4238</v>
      </c>
      <c r="J501" s="16" t="n">
        <v>2.5231</v>
      </c>
      <c r="K501" s="17" t="n">
        <v>48</v>
      </c>
      <c r="L501" s="16" t="n">
        <v>1</v>
      </c>
      <c r="M501" s="18" t="n">
        <v>813717.8682092684</v>
      </c>
      <c r="N501" s="18" t="n">
        <v>853895.5543021612</v>
      </c>
      <c r="O501" s="19" t="n">
        <v>40177.68609289278</v>
      </c>
      <c r="P501" s="20" t="n">
        <v>0.04937545021754402</v>
      </c>
      <c r="Q501" s="27">
        <f>IF(O501&gt;0,O501,"")</f>
        <v/>
      </c>
      <c r="R501" s="28">
        <f>IF(O501&gt;0,P501,"")</f>
        <v/>
      </c>
    </row>
    <row r="502">
      <c r="A502" t="inlineStr">
        <is>
          <t>060118</t>
        </is>
      </c>
      <c r="B502" t="inlineStr">
        <is>
          <t>St Anthony Summit Hospital</t>
        </is>
      </c>
      <c r="C502" t="inlineStr">
        <is>
          <t>Colorado</t>
        </is>
      </c>
      <c r="D502" t="inlineStr">
        <is>
          <t>CO</t>
        </is>
      </c>
      <c r="E502" t="inlineStr">
        <is>
          <t>Mountain</t>
        </is>
      </c>
      <c r="F502" t="inlineStr">
        <is>
          <t>Sole Community Hospital (SCH)</t>
        </is>
      </c>
      <c r="G502" s="16" t="n">
        <v>1.0542</v>
      </c>
      <c r="H502" s="16" t="n">
        <v>1.018</v>
      </c>
      <c r="I502" s="16" t="n">
        <v>1.5873</v>
      </c>
      <c r="J502" s="16" t="n">
        <v>1.5839</v>
      </c>
      <c r="K502" s="17" t="n">
        <v>197</v>
      </c>
      <c r="L502" s="16" t="n">
        <v>1</v>
      </c>
      <c r="M502" s="18" t="n">
        <v>2187061.907998191</v>
      </c>
      <c r="N502" s="18" t="n">
        <v>2200001.801573966</v>
      </c>
      <c r="O502" s="19" t="n">
        <v>12939.89357577497</v>
      </c>
      <c r="P502" s="20" t="n">
        <v>0.005916564834517558</v>
      </c>
      <c r="Q502" s="27">
        <f>IF(O502&gt;0,O502,"")</f>
        <v/>
      </c>
      <c r="R502" s="28">
        <f>IF(O502&gt;0,P502,"")</f>
        <v/>
      </c>
    </row>
    <row r="503">
      <c r="A503" t="inlineStr">
        <is>
          <t>060119</t>
        </is>
      </c>
      <c r="B503" t="inlineStr">
        <is>
          <t>Medical Center Of The Rockies</t>
        </is>
      </c>
      <c r="C503" t="inlineStr">
        <is>
          <t>Colorado</t>
        </is>
      </c>
      <c r="D503" t="inlineStr">
        <is>
          <t>CO</t>
        </is>
      </c>
      <c r="E503" t="inlineStr">
        <is>
          <t>Mountain</t>
        </is>
      </c>
      <c r="F503" t="inlineStr">
        <is>
          <t>IPPS</t>
        </is>
      </c>
      <c r="G503" s="16" t="n">
        <v>1.0542</v>
      </c>
      <c r="H503" s="16" t="n">
        <v>1.018</v>
      </c>
      <c r="I503" s="16" t="n">
        <v>2.6781</v>
      </c>
      <c r="J503" s="16" t="n">
        <v>2.7013</v>
      </c>
      <c r="K503" s="17" t="n">
        <v>3423</v>
      </c>
      <c r="L503" s="16" t="n">
        <v>1</v>
      </c>
      <c r="M503" s="18" t="n">
        <v>64116458.03782457</v>
      </c>
      <c r="N503" s="18" t="n">
        <v>65194171.29261535</v>
      </c>
      <c r="O503" s="19" t="n">
        <v>1077713.254790783</v>
      </c>
      <c r="P503" s="20" t="n">
        <v>0.01680868357005937</v>
      </c>
      <c r="Q503" s="27">
        <f>IF(O503&gt;0,O503,"")</f>
        <v/>
      </c>
      <c r="R503" s="28">
        <f>IF(O503&gt;0,P503,"")</f>
        <v/>
      </c>
    </row>
    <row r="504">
      <c r="A504" t="inlineStr">
        <is>
          <t>060124</t>
        </is>
      </c>
      <c r="B504" t="inlineStr">
        <is>
          <t>Orthocolorado Hosp At St Anthony Med Campus</t>
        </is>
      </c>
      <c r="C504" t="inlineStr">
        <is>
          <t>Colorado</t>
        </is>
      </c>
      <c r="D504" t="inlineStr">
        <is>
          <t>CO</t>
        </is>
      </c>
      <c r="E504" t="inlineStr">
        <is>
          <t>Mountain</t>
        </is>
      </c>
      <c r="F504" t="inlineStr">
        <is>
          <t>IPPS</t>
        </is>
      </c>
      <c r="G504" s="16" t="n">
        <v>1.0542</v>
      </c>
      <c r="H504" s="16" t="n">
        <v>1.0193</v>
      </c>
      <c r="I504" s="16" t="n">
        <v>4.7203</v>
      </c>
      <c r="J504" s="16" t="n">
        <v>4.9572</v>
      </c>
      <c r="K504" s="17" t="n">
        <v>206</v>
      </c>
      <c r="L504" s="16" t="n">
        <v>1</v>
      </c>
      <c r="M504" s="18" t="n">
        <v>6800998.134656765</v>
      </c>
      <c r="N504" s="18" t="n">
        <v>7206108.663365842</v>
      </c>
      <c r="O504" s="19" t="n">
        <v>405110.5287090763</v>
      </c>
      <c r="P504" s="20" t="n">
        <v>0.05956633433623513</v>
      </c>
      <c r="Q504" s="27">
        <f>IF(O504&gt;0,O504,"")</f>
        <v/>
      </c>
      <c r="R504" s="28">
        <f>IF(O504&gt;0,P504,"")</f>
        <v/>
      </c>
    </row>
    <row r="505">
      <c r="A505" t="inlineStr">
        <is>
          <t>060125</t>
        </is>
      </c>
      <c r="B505" t="inlineStr">
        <is>
          <t>Adventhealth Castle Rock</t>
        </is>
      </c>
      <c r="C505" t="inlineStr">
        <is>
          <t>Colorado</t>
        </is>
      </c>
      <c r="D505" t="inlineStr">
        <is>
          <t>CO</t>
        </is>
      </c>
      <c r="E505" t="inlineStr">
        <is>
          <t>Mountain</t>
        </is>
      </c>
      <c r="F505" t="inlineStr">
        <is>
          <t>IPPS</t>
        </is>
      </c>
      <c r="G505" s="16" t="n">
        <v>1.0542</v>
      </c>
      <c r="H505" s="16" t="n">
        <v>1.018</v>
      </c>
      <c r="I505" s="16" t="n">
        <v>1.7614</v>
      </c>
      <c r="J505" s="16" t="n">
        <v>1.7584</v>
      </c>
      <c r="K505" s="17" t="n">
        <v>927</v>
      </c>
      <c r="L505" s="16" t="n">
        <v>1</v>
      </c>
      <c r="M505" s="18" t="n">
        <v>11420196.07116707</v>
      </c>
      <c r="N505" s="18" t="n">
        <v>11492816.18568528</v>
      </c>
      <c r="O505" s="19" t="n">
        <v>72620.11451820657</v>
      </c>
      <c r="P505" s="20" t="n">
        <v>0.006358920115351859</v>
      </c>
      <c r="Q505" s="27">
        <f>IF(O505&gt;0,O505,"")</f>
        <v/>
      </c>
      <c r="R505" s="28">
        <f>IF(O505&gt;0,P505,"")</f>
        <v/>
      </c>
    </row>
    <row r="506">
      <c r="A506" t="inlineStr">
        <is>
          <t>060126</t>
        </is>
      </c>
      <c r="B506" t="inlineStr">
        <is>
          <t>Banner Fort Collins Medical Center</t>
        </is>
      </c>
      <c r="C506" t="inlineStr">
        <is>
          <t>Colorado</t>
        </is>
      </c>
      <c r="D506" t="inlineStr">
        <is>
          <t>CO</t>
        </is>
      </c>
      <c r="E506" t="inlineStr">
        <is>
          <t>Mountain</t>
        </is>
      </c>
      <c r="F506" t="inlineStr">
        <is>
          <t>IPPS</t>
        </is>
      </c>
      <c r="G506" s="16" t="n">
        <v>1.0542</v>
      </c>
      <c r="H506" s="16" t="n">
        <v>1.018</v>
      </c>
      <c r="I506" s="16" t="n">
        <v>1.9483</v>
      </c>
      <c r="J506" s="16" t="n">
        <v>1.9823</v>
      </c>
      <c r="K506" s="17" t="n">
        <v>158</v>
      </c>
      <c r="L506" s="16" t="n">
        <v>1</v>
      </c>
      <c r="M506" s="18" t="n">
        <v>2153023.408283434</v>
      </c>
      <c r="N506" s="18" t="n">
        <v>2208287.018386125</v>
      </c>
      <c r="O506" s="19" t="n">
        <v>55263.61010269076</v>
      </c>
      <c r="P506" s="20" t="n">
        <v>0.02566790954992515</v>
      </c>
      <c r="Q506" s="27">
        <f>IF(O506&gt;0,O506,"")</f>
        <v/>
      </c>
      <c r="R506" s="28">
        <f>IF(O506&gt;0,P506,"")</f>
        <v/>
      </c>
    </row>
    <row r="507">
      <c r="A507" t="inlineStr">
        <is>
          <t>060128</t>
        </is>
      </c>
      <c r="B507" t="inlineStr">
        <is>
          <t>Longs Peak Hospital</t>
        </is>
      </c>
      <c r="C507" t="inlineStr">
        <is>
          <t>Colorado</t>
        </is>
      </c>
      <c r="D507" t="inlineStr">
        <is>
          <t>CO</t>
        </is>
      </c>
      <c r="E507" t="inlineStr">
        <is>
          <t>Mountain</t>
        </is>
      </c>
      <c r="F507" t="inlineStr">
        <is>
          <t>IPPS</t>
        </is>
      </c>
      <c r="G507" s="16" t="n">
        <v>1.0733</v>
      </c>
      <c r="H507" s="16" t="n">
        <v>1.156</v>
      </c>
      <c r="I507" s="16" t="n">
        <v>1.6699</v>
      </c>
      <c r="J507" s="16" t="n">
        <v>1.6648</v>
      </c>
      <c r="K507" s="17" t="n">
        <v>1157</v>
      </c>
      <c r="L507" s="16" t="n">
        <v>1</v>
      </c>
      <c r="M507" s="18" t="n">
        <v>13677709.95611362</v>
      </c>
      <c r="N507" s="18" t="n">
        <v>14803187.09509221</v>
      </c>
      <c r="O507" s="19" t="n">
        <v>1125477.138978589</v>
      </c>
      <c r="P507" s="20" t="n">
        <v>0.08228549534898766</v>
      </c>
      <c r="Q507" s="27">
        <f>IF(O507&gt;0,O507,"")</f>
        <v/>
      </c>
      <c r="R507" s="28">
        <f>IF(O507&gt;0,P507,"")</f>
        <v/>
      </c>
    </row>
    <row r="508">
      <c r="A508" t="inlineStr">
        <is>
          <t>060129</t>
        </is>
      </c>
      <c r="B508" t="inlineStr">
        <is>
          <t>Uchealth Broomfield Hospital</t>
        </is>
      </c>
      <c r="C508" t="inlineStr">
        <is>
          <t>Colorado</t>
        </is>
      </c>
      <c r="D508" t="inlineStr">
        <is>
          <t>CO</t>
        </is>
      </c>
      <c r="E508" t="inlineStr">
        <is>
          <t>Mountain</t>
        </is>
      </c>
      <c r="F508" t="inlineStr">
        <is>
          <t>IPPS</t>
        </is>
      </c>
      <c r="G508" s="16" t="n">
        <v>1.0597</v>
      </c>
      <c r="H508" s="16" t="n">
        <v>1.0193</v>
      </c>
      <c r="I508" s="16" t="n">
        <v>1.4425</v>
      </c>
      <c r="J508" s="16" t="n">
        <v>1.4615</v>
      </c>
      <c r="K508" s="17" t="n">
        <v>120</v>
      </c>
      <c r="L508" s="16" t="n">
        <v>1</v>
      </c>
      <c r="M508" s="18" t="n">
        <v>1214932.874318982</v>
      </c>
      <c r="N508" s="18" t="n">
        <v>1237591.195567163</v>
      </c>
      <c r="O508" s="19" t="n">
        <v>22658.32124818093</v>
      </c>
      <c r="P508" s="20" t="n">
        <v>0.01864985442992628</v>
      </c>
      <c r="Q508" s="27">
        <f>IF(O508&gt;0,O508,"")</f>
        <v/>
      </c>
      <c r="R508" s="28">
        <f>IF(O508&gt;0,P508,"")</f>
        <v/>
      </c>
    </row>
    <row r="509">
      <c r="A509" t="inlineStr">
        <is>
          <t>060130</t>
        </is>
      </c>
      <c r="B509" t="inlineStr">
        <is>
          <t>Uchealth Grandview Hospital</t>
        </is>
      </c>
      <c r="C509" t="inlineStr">
        <is>
          <t>Colorado</t>
        </is>
      </c>
      <c r="D509" t="inlineStr">
        <is>
          <t>CO</t>
        </is>
      </c>
      <c r="E509" t="inlineStr">
        <is>
          <t>Mountain</t>
        </is>
      </c>
      <c r="F509" t="inlineStr">
        <is>
          <t>IPPS</t>
        </is>
      </c>
      <c r="G509" s="16" t="n">
        <v>1.0542</v>
      </c>
      <c r="H509" s="16" t="n">
        <v>1.018</v>
      </c>
      <c r="I509" s="16" t="n">
        <v>1.4834</v>
      </c>
      <c r="J509" s="16" t="n">
        <v>1.5244</v>
      </c>
      <c r="K509" s="17" t="n">
        <v>91</v>
      </c>
      <c r="L509" s="16" t="n">
        <v>1</v>
      </c>
      <c r="M509" s="18" t="n">
        <v>944138.0511219318</v>
      </c>
      <c r="N509" s="18" t="n">
        <v>978068.7518249502</v>
      </c>
      <c r="O509" s="19" t="n">
        <v>33930.70070301846</v>
      </c>
      <c r="P509" s="20" t="n">
        <v>0.03593828324438165</v>
      </c>
      <c r="Q509" s="27">
        <f>IF(O509&gt;0,O509,"")</f>
        <v/>
      </c>
      <c r="R509" s="28">
        <f>IF(O509&gt;0,P509,"")</f>
        <v/>
      </c>
    </row>
    <row r="510">
      <c r="A510" t="inlineStr">
        <is>
          <t>060131</t>
        </is>
      </c>
      <c r="B510" t="inlineStr">
        <is>
          <t>Uchealth Greeley Hospital</t>
        </is>
      </c>
      <c r="C510" t="inlineStr">
        <is>
          <t>Colorado</t>
        </is>
      </c>
      <c r="D510" t="inlineStr">
        <is>
          <t>CO</t>
        </is>
      </c>
      <c r="E510" t="inlineStr">
        <is>
          <t>Mountain</t>
        </is>
      </c>
      <c r="F510" t="inlineStr">
        <is>
          <t>IPPS</t>
        </is>
      </c>
      <c r="G510" s="16" t="n">
        <v>1.0565</v>
      </c>
      <c r="H510" s="16" t="n">
        <v>1.0193</v>
      </c>
      <c r="I510" s="16" t="n">
        <v>1.6244</v>
      </c>
      <c r="J510" s="16" t="n">
        <v>1.6119</v>
      </c>
      <c r="K510" s="17" t="n">
        <v>1127</v>
      </c>
      <c r="L510" s="16" t="n">
        <v>1</v>
      </c>
      <c r="M510" s="18" t="n">
        <v>12822973.81830804</v>
      </c>
      <c r="N510" s="18" t="n">
        <v>12819147.85407582</v>
      </c>
      <c r="O510" s="19" t="n">
        <v>-3825.964232211933</v>
      </c>
      <c r="P510" s="20" t="n">
        <v>-0.0002983679360515734</v>
      </c>
      <c r="Q510" s="27">
        <f>IF(O510&gt;0,O510,"")</f>
        <v/>
      </c>
      <c r="R510" s="28">
        <f>IF(O510&gt;0,P510,"")</f>
        <v/>
      </c>
    </row>
    <row r="511">
      <c r="A511" t="inlineStr">
        <is>
          <t>060132</t>
        </is>
      </c>
      <c r="B511" t="inlineStr">
        <is>
          <t>Uchealth Highlands Ranch Hospital</t>
        </is>
      </c>
      <c r="C511" t="inlineStr">
        <is>
          <t>Colorado</t>
        </is>
      </c>
      <c r="D511" t="inlineStr">
        <is>
          <t>CO</t>
        </is>
      </c>
      <c r="E511" t="inlineStr">
        <is>
          <t>Mountain</t>
        </is>
      </c>
      <c r="F511" t="inlineStr">
        <is>
          <t>IPPS</t>
        </is>
      </c>
      <c r="G511" s="16" t="n">
        <v>1.0542</v>
      </c>
      <c r="H511" s="16" t="n">
        <v>1.018</v>
      </c>
      <c r="I511" s="16" t="n">
        <v>1.7289</v>
      </c>
      <c r="J511" s="16" t="n">
        <v>1.7245</v>
      </c>
      <c r="K511" s="17" t="n">
        <v>1850</v>
      </c>
      <c r="L511" s="16" t="n">
        <v>1</v>
      </c>
      <c r="M511" s="18" t="n">
        <v>22370589.92544385</v>
      </c>
      <c r="N511" s="18" t="n">
        <v>22493859.52366007</v>
      </c>
      <c r="O511" s="19" t="n">
        <v>123269.5982162207</v>
      </c>
      <c r="P511" s="20" t="n">
        <v>0.005510341865236931</v>
      </c>
      <c r="Q511" s="27">
        <f>IF(O511&gt;0,O511,"")</f>
        <v/>
      </c>
      <c r="R511" s="28">
        <f>IF(O511&gt;0,P511,"")</f>
        <v/>
      </c>
    </row>
    <row r="512">
      <c r="A512" t="inlineStr">
        <is>
          <t>060133</t>
        </is>
      </c>
      <c r="B512" t="inlineStr">
        <is>
          <t>St Francis Hospital - Interquest</t>
        </is>
      </c>
      <c r="C512" t="inlineStr">
        <is>
          <t>Colorado</t>
        </is>
      </c>
      <c r="D512" t="inlineStr">
        <is>
          <t>CO</t>
        </is>
      </c>
      <c r="E512" t="inlineStr">
        <is>
          <t>Mountain</t>
        </is>
      </c>
      <c r="F512" t="inlineStr">
        <is>
          <t>IPPS</t>
        </is>
      </c>
      <c r="G512" s="16" t="n">
        <v>1.0542</v>
      </c>
      <c r="H512" s="16" t="n">
        <v>1.018</v>
      </c>
      <c r="I512" s="16" t="n">
        <v>2.179</v>
      </c>
      <c r="J512" s="16" t="n">
        <v>2.1775</v>
      </c>
      <c r="K512" s="17" t="n">
        <v>161</v>
      </c>
      <c r="L512" s="16" t="n">
        <v>1</v>
      </c>
      <c r="M512" s="18" t="n">
        <v>2453685.748336869</v>
      </c>
      <c r="N512" s="18" t="n">
        <v>2471798.652850709</v>
      </c>
      <c r="O512" s="19" t="n">
        <v>18112.9045138401</v>
      </c>
      <c r="P512" s="20" t="n">
        <v>0.007381916990029058</v>
      </c>
      <c r="Q512" s="27">
        <f>IF(O512&gt;0,O512,"")</f>
        <v/>
      </c>
      <c r="R512" s="28">
        <f>IF(O512&gt;0,P512,"")</f>
        <v/>
      </c>
    </row>
    <row r="513">
      <c r="A513" t="inlineStr">
        <is>
          <t>070002</t>
        </is>
      </c>
      <c r="B513" t="inlineStr">
        <is>
          <t>Saint Francis Hospital &amp; Medical Center</t>
        </is>
      </c>
      <c r="C513" t="inlineStr">
        <is>
          <t>Connecticut</t>
        </is>
      </c>
      <c r="D513" t="inlineStr">
        <is>
          <t>CT</t>
        </is>
      </c>
      <c r="E513" t="inlineStr">
        <is>
          <t>New England</t>
        </is>
      </c>
      <c r="F513" t="inlineStr">
        <is>
          <t>Rural Referral Center (RRC)</t>
        </is>
      </c>
      <c r="G513" s="16" t="n">
        <v>1.289</v>
      </c>
      <c r="H513" s="16" t="n">
        <v>1.2246</v>
      </c>
      <c r="I513" s="16" t="n">
        <v>2.0171</v>
      </c>
      <c r="J513" s="16" t="n">
        <v>2.0165</v>
      </c>
      <c r="K513" s="17" t="n">
        <v>3419</v>
      </c>
      <c r="L513" s="16" t="n">
        <v>1</v>
      </c>
      <c r="M513" s="18" t="n">
        <v>55451735.20159072</v>
      </c>
      <c r="N513" s="18" t="n">
        <v>55160542.08236391</v>
      </c>
      <c r="O513" s="19" t="n">
        <v>-291193.1192268059</v>
      </c>
      <c r="P513" s="20" t="n">
        <v>-0.005251289579454902</v>
      </c>
      <c r="Q513" s="27">
        <f>IF(O513&gt;0,O513,"")</f>
        <v/>
      </c>
      <c r="R513" s="28">
        <f>IF(O513&gt;0,P513,"")</f>
        <v/>
      </c>
    </row>
    <row r="514">
      <c r="A514" t="inlineStr">
        <is>
          <t>070003</t>
        </is>
      </c>
      <c r="B514" t="inlineStr">
        <is>
          <t>Day Kimball Hospital</t>
        </is>
      </c>
      <c r="C514" t="inlineStr">
        <is>
          <t>Connecticut</t>
        </is>
      </c>
      <c r="D514" t="inlineStr">
        <is>
          <t>CT</t>
        </is>
      </c>
      <c r="E514" t="inlineStr">
        <is>
          <t>New England</t>
        </is>
      </c>
      <c r="F514" t="inlineStr">
        <is>
          <t>IPPS</t>
        </is>
      </c>
      <c r="G514" s="16" t="n">
        <v>1.289</v>
      </c>
      <c r="H514" s="16" t="n">
        <v>1.2246</v>
      </c>
      <c r="I514" s="16" t="n">
        <v>1.3664</v>
      </c>
      <c r="J514" s="16" t="n">
        <v>1.3511</v>
      </c>
      <c r="K514" s="17" t="n">
        <v>783</v>
      </c>
      <c r="L514" s="16" t="n">
        <v>1</v>
      </c>
      <c r="M514" s="18" t="n">
        <v>8602570.212009944</v>
      </c>
      <c r="N514" s="18" t="n">
        <v>8464093.542265533</v>
      </c>
      <c r="O514" s="19" t="n">
        <v>-138476.6697444115</v>
      </c>
      <c r="P514" s="20" t="n">
        <v>-0.01609712752487459</v>
      </c>
      <c r="Q514" s="27">
        <f>IF(O514&gt;0,O514,"")</f>
        <v/>
      </c>
      <c r="R514" s="28">
        <f>IF(O514&gt;0,P514,"")</f>
        <v/>
      </c>
    </row>
    <row r="515">
      <c r="A515" t="inlineStr">
        <is>
          <t>070004</t>
        </is>
      </c>
      <c r="B515" t="inlineStr">
        <is>
          <t>Sharon Hospital</t>
        </is>
      </c>
      <c r="C515" t="inlineStr">
        <is>
          <t>Connecticut</t>
        </is>
      </c>
      <c r="D515" t="inlineStr">
        <is>
          <t>CT</t>
        </is>
      </c>
      <c r="E515" t="inlineStr">
        <is>
          <t>New England</t>
        </is>
      </c>
      <c r="F515" t="inlineStr">
        <is>
          <t>Sole Community Hospital (SCH)</t>
        </is>
      </c>
      <c r="G515" s="16" t="n">
        <v>1.289</v>
      </c>
      <c r="H515" s="16" t="n">
        <v>1.2896</v>
      </c>
      <c r="I515" s="16" t="n">
        <v>1.492</v>
      </c>
      <c r="J515" s="16" t="n">
        <v>1.48</v>
      </c>
      <c r="K515" s="17" t="n">
        <v>553</v>
      </c>
      <c r="L515" s="16" t="n">
        <v>1</v>
      </c>
      <c r="M515" s="18" t="n">
        <v>6634108.421720185</v>
      </c>
      <c r="N515" s="18" t="n">
        <v>6792790.754213901</v>
      </c>
      <c r="O515" s="19" t="n">
        <v>158682.3324937159</v>
      </c>
      <c r="P515" s="20" t="n">
        <v>0.02391916477792061</v>
      </c>
      <c r="Q515" s="27">
        <f>IF(O515&gt;0,O515,"")</f>
        <v/>
      </c>
      <c r="R515" s="28">
        <f>IF(O515&gt;0,P515,"")</f>
        <v/>
      </c>
    </row>
    <row r="516">
      <c r="A516" t="inlineStr">
        <is>
          <t>070005</t>
        </is>
      </c>
      <c r="B516" t="inlineStr">
        <is>
          <t>Waterbury Hospital</t>
        </is>
      </c>
      <c r="C516" t="inlineStr">
        <is>
          <t>Connecticut</t>
        </is>
      </c>
      <c r="D516" t="inlineStr">
        <is>
          <t>CT</t>
        </is>
      </c>
      <c r="E516" t="inlineStr">
        <is>
          <t>New England</t>
        </is>
      </c>
      <c r="F516" t="inlineStr">
        <is>
          <t>IPPS</t>
        </is>
      </c>
      <c r="G516" s="16" t="n">
        <v>1.289</v>
      </c>
      <c r="H516" s="16" t="n">
        <v>1.2246</v>
      </c>
      <c r="I516" s="16" t="n">
        <v>1.7732</v>
      </c>
      <c r="J516" s="16" t="n">
        <v>1.769</v>
      </c>
      <c r="K516" s="17" t="n">
        <v>1851</v>
      </c>
      <c r="L516" s="16" t="n">
        <v>1</v>
      </c>
      <c r="M516" s="18" t="n">
        <v>26390811.93712182</v>
      </c>
      <c r="N516" s="18" t="n">
        <v>26197837.86464097</v>
      </c>
      <c r="O516" s="19" t="n">
        <v>-192974.0724808499</v>
      </c>
      <c r="P516" s="20" t="n">
        <v>-0.00731216883135789</v>
      </c>
      <c r="Q516" s="27">
        <f>IF(O516&gt;0,O516,"")</f>
        <v/>
      </c>
      <c r="R516" s="28">
        <f>IF(O516&gt;0,P516,"")</f>
        <v/>
      </c>
    </row>
    <row r="517">
      <c r="A517" t="inlineStr">
        <is>
          <t>070006</t>
        </is>
      </c>
      <c r="B517" t="inlineStr">
        <is>
          <t>Stamford Hospital</t>
        </is>
      </c>
      <c r="C517" t="inlineStr">
        <is>
          <t>Connecticut</t>
        </is>
      </c>
      <c r="D517" t="inlineStr">
        <is>
          <t>CT</t>
        </is>
      </c>
      <c r="E517" t="inlineStr">
        <is>
          <t>New England</t>
        </is>
      </c>
      <c r="F517" t="inlineStr">
        <is>
          <t>Rural Referral Center (RRC)</t>
        </is>
      </c>
      <c r="G517" s="16" t="n">
        <v>1.289</v>
      </c>
      <c r="H517" s="16" t="n">
        <v>1.2896</v>
      </c>
      <c r="I517" s="16" t="n">
        <v>1.8617</v>
      </c>
      <c r="J517" s="16" t="n">
        <v>1.8567</v>
      </c>
      <c r="K517" s="17" t="n">
        <v>3653</v>
      </c>
      <c r="L517" s="16" t="n">
        <v>1</v>
      </c>
      <c r="M517" s="18" t="n">
        <v>54682452.13381708</v>
      </c>
      <c r="N517" s="18" t="n">
        <v>56292793.35015849</v>
      </c>
      <c r="O517" s="19" t="n">
        <v>1610341.216341406</v>
      </c>
      <c r="P517" s="20" t="n">
        <v>0.02944895763636628</v>
      </c>
      <c r="Q517" s="27">
        <f>IF(O517&gt;0,O517,"")</f>
        <v/>
      </c>
      <c r="R517" s="28">
        <f>IF(O517&gt;0,P517,"")</f>
        <v/>
      </c>
    </row>
    <row r="518">
      <c r="A518" t="inlineStr">
        <is>
          <t>070007</t>
        </is>
      </c>
      <c r="B518" t="inlineStr">
        <is>
          <t>Lawrence &amp; Memorial Hospital</t>
        </is>
      </c>
      <c r="C518" t="inlineStr">
        <is>
          <t>Connecticut</t>
        </is>
      </c>
      <c r="D518" t="inlineStr">
        <is>
          <t>CT</t>
        </is>
      </c>
      <c r="E518" t="inlineStr">
        <is>
          <t>New England</t>
        </is>
      </c>
      <c r="F518" t="inlineStr">
        <is>
          <t>Rural Referral Center (RRC)</t>
        </is>
      </c>
      <c r="G518" s="16" t="n">
        <v>1.289</v>
      </c>
      <c r="H518" s="16" t="n">
        <v>1.2246</v>
      </c>
      <c r="I518" s="16" t="n">
        <v>1.6815</v>
      </c>
      <c r="J518" s="16" t="n">
        <v>1.6696</v>
      </c>
      <c r="K518" s="17" t="n">
        <v>2792</v>
      </c>
      <c r="L518" s="16" t="n">
        <v>1</v>
      </c>
      <c r="M518" s="18" t="n">
        <v>37748604.06150948</v>
      </c>
      <c r="N518" s="18" t="n">
        <v>37295724.5226901</v>
      </c>
      <c r="O518" s="19" t="n">
        <v>-452879.5388193876</v>
      </c>
      <c r="P518" s="20" t="n">
        <v>-0.01199725261579058</v>
      </c>
      <c r="Q518" s="27">
        <f>IF(O518&gt;0,O518,"")</f>
        <v/>
      </c>
      <c r="R518" s="28">
        <f>IF(O518&gt;0,P518,"")</f>
        <v/>
      </c>
    </row>
    <row r="519">
      <c r="A519" t="inlineStr">
        <is>
          <t>070008</t>
        </is>
      </c>
      <c r="B519" t="inlineStr">
        <is>
          <t>Johnson Memorial Hospital</t>
        </is>
      </c>
      <c r="C519" t="inlineStr">
        <is>
          <t>Connecticut</t>
        </is>
      </c>
      <c r="D519" t="inlineStr">
        <is>
          <t>CT</t>
        </is>
      </c>
      <c r="E519" t="inlineStr">
        <is>
          <t>New England</t>
        </is>
      </c>
      <c r="F519" t="inlineStr">
        <is>
          <t>IPPS</t>
        </is>
      </c>
      <c r="G519" s="16" t="n">
        <v>1.289</v>
      </c>
      <c r="H519" s="16" t="n">
        <v>1.2246</v>
      </c>
      <c r="I519" s="16" t="n">
        <v>1.2928</v>
      </c>
      <c r="J519" s="16" t="n">
        <v>1.279</v>
      </c>
      <c r="K519" s="17" t="n">
        <v>250</v>
      </c>
      <c r="L519" s="16" t="n">
        <v>1</v>
      </c>
      <c r="M519" s="18" t="n">
        <v>2598722.835108479</v>
      </c>
      <c r="N519" s="18" t="n">
        <v>2558242.74694807</v>
      </c>
      <c r="O519" s="19" t="n">
        <v>-40480.08816040959</v>
      </c>
      <c r="P519" s="20" t="n">
        <v>-0.01557691632733116</v>
      </c>
      <c r="Q519" s="27">
        <f>IF(O519&gt;0,O519,"")</f>
        <v/>
      </c>
      <c r="R519" s="28">
        <f>IF(O519&gt;0,P519,"")</f>
        <v/>
      </c>
    </row>
    <row r="520">
      <c r="A520" t="inlineStr">
        <is>
          <t>070010</t>
        </is>
      </c>
      <c r="B520" t="inlineStr">
        <is>
          <t>Bridgeport Hospital</t>
        </is>
      </c>
      <c r="C520" t="inlineStr">
        <is>
          <t>Connecticut</t>
        </is>
      </c>
      <c r="D520" t="inlineStr">
        <is>
          <t>CT</t>
        </is>
      </c>
      <c r="E520" t="inlineStr">
        <is>
          <t>New England</t>
        </is>
      </c>
      <c r="F520" t="inlineStr">
        <is>
          <t>Rural Referral Center (RRC)</t>
        </is>
      </c>
      <c r="G520" s="16" t="n">
        <v>1.289</v>
      </c>
      <c r="H520" s="16" t="n">
        <v>1.2896</v>
      </c>
      <c r="I520" s="16" t="n">
        <v>1.8431</v>
      </c>
      <c r="J520" s="16" t="n">
        <v>1.8412</v>
      </c>
      <c r="K520" s="17" t="n">
        <v>4732</v>
      </c>
      <c r="L520" s="16" t="n">
        <v>1</v>
      </c>
      <c r="M520" s="18" t="n">
        <v>70126513.19171441</v>
      </c>
      <c r="N520" s="18" t="n">
        <v>72311453.67414674</v>
      </c>
      <c r="O520" s="19" t="n">
        <v>2184940.482432336</v>
      </c>
      <c r="P520" s="20" t="n">
        <v>0.03115712421718539</v>
      </c>
      <c r="Q520" s="27">
        <f>IF(O520&gt;0,O520,"")</f>
        <v/>
      </c>
      <c r="R520" s="28">
        <f>IF(O520&gt;0,P520,"")</f>
        <v/>
      </c>
    </row>
    <row r="521">
      <c r="A521" t="inlineStr">
        <is>
          <t>070011</t>
        </is>
      </c>
      <c r="B521" t="inlineStr">
        <is>
          <t>Charlotte Hungerford Hospital</t>
        </is>
      </c>
      <c r="C521" t="inlineStr">
        <is>
          <t>Connecticut</t>
        </is>
      </c>
      <c r="D521" t="inlineStr">
        <is>
          <t>CT</t>
        </is>
      </c>
      <c r="E521" t="inlineStr">
        <is>
          <t>New England</t>
        </is>
      </c>
      <c r="F521" t="inlineStr">
        <is>
          <t>Rural Referral Center (RRC)</t>
        </is>
      </c>
      <c r="G521" s="16" t="n">
        <v>1.289</v>
      </c>
      <c r="H521" s="16" t="n">
        <v>1.2246</v>
      </c>
      <c r="I521" s="16" t="n">
        <v>1.5559</v>
      </c>
      <c r="J521" s="16" t="n">
        <v>1.5426</v>
      </c>
      <c r="K521" s="17" t="n">
        <v>1615</v>
      </c>
      <c r="L521" s="16" t="n">
        <v>1</v>
      </c>
      <c r="M521" s="18" t="n">
        <v>20204253.92178104</v>
      </c>
      <c r="N521" s="18" t="n">
        <v>19932283.33769814</v>
      </c>
      <c r="O521" s="19" t="n">
        <v>-271970.5840829052</v>
      </c>
      <c r="P521" s="20" t="n">
        <v>-0.01346105553492917</v>
      </c>
      <c r="Q521" s="27">
        <f>IF(O521&gt;0,O521,"")</f>
        <v/>
      </c>
      <c r="R521" s="28">
        <f>IF(O521&gt;0,P521,"")</f>
        <v/>
      </c>
    </row>
    <row r="522">
      <c r="A522" t="inlineStr">
        <is>
          <t>070016</t>
        </is>
      </c>
      <c r="B522" t="inlineStr">
        <is>
          <t>Saint Mary'S Hospital</t>
        </is>
      </c>
      <c r="C522" t="inlineStr">
        <is>
          <t>Connecticut</t>
        </is>
      </c>
      <c r="D522" t="inlineStr">
        <is>
          <t>CT</t>
        </is>
      </c>
      <c r="E522" t="inlineStr">
        <is>
          <t>New England</t>
        </is>
      </c>
      <c r="F522" t="inlineStr">
        <is>
          <t>IPPS</t>
        </is>
      </c>
      <c r="G522" s="16" t="n">
        <v>1.289</v>
      </c>
      <c r="H522" s="16" t="n">
        <v>1.2246</v>
      </c>
      <c r="I522" s="16" t="n">
        <v>1.7623</v>
      </c>
      <c r="J522" s="16" t="n">
        <v>1.7546</v>
      </c>
      <c r="K522" s="17" t="n">
        <v>1603</v>
      </c>
      <c r="L522" s="16" t="n">
        <v>1</v>
      </c>
      <c r="M522" s="18" t="n">
        <v>22714436.85475128</v>
      </c>
      <c r="N522" s="18" t="n">
        <v>22503125.68019865</v>
      </c>
      <c r="O522" s="19" t="n">
        <v>-211311.1745526232</v>
      </c>
      <c r="P522" s="20" t="n">
        <v>-0.009302945783065817</v>
      </c>
      <c r="Q522" s="27">
        <f>IF(O522&gt;0,O522,"")</f>
        <v/>
      </c>
      <c r="R522" s="28">
        <f>IF(O522&gt;0,P522,"")</f>
        <v/>
      </c>
    </row>
    <row r="523">
      <c r="A523" t="inlineStr">
        <is>
          <t>070017</t>
        </is>
      </c>
      <c r="B523" t="inlineStr">
        <is>
          <t>Midstate Medical Center</t>
        </is>
      </c>
      <c r="C523" t="inlineStr">
        <is>
          <t>Connecticut</t>
        </is>
      </c>
      <c r="D523" t="inlineStr">
        <is>
          <t>CT</t>
        </is>
      </c>
      <c r="E523" t="inlineStr">
        <is>
          <t>New England</t>
        </is>
      </c>
      <c r="F523" t="inlineStr">
        <is>
          <t>Rural Referral Center (RRC)</t>
        </is>
      </c>
      <c r="G523" s="16" t="n">
        <v>1.289</v>
      </c>
      <c r="H523" s="16" t="n">
        <v>1.3224</v>
      </c>
      <c r="I523" s="16" t="n">
        <v>1.8082</v>
      </c>
      <c r="J523" s="16" t="n">
        <v>1.8119</v>
      </c>
      <c r="K523" s="17" t="n">
        <v>2305</v>
      </c>
      <c r="L523" s="16" t="n">
        <v>1</v>
      </c>
      <c r="M523" s="18" t="n">
        <v>33512436.58159489</v>
      </c>
      <c r="N523" s="18" t="n">
        <v>35293006.23921099</v>
      </c>
      <c r="O523" s="19" t="n">
        <v>1780569.657616105</v>
      </c>
      <c r="P523" s="20" t="n">
        <v>0.05313160841888764</v>
      </c>
      <c r="Q523" s="27">
        <f>IF(O523&gt;0,O523,"")</f>
        <v/>
      </c>
      <c r="R523" s="28">
        <f>IF(O523&gt;0,P523,"")</f>
        <v/>
      </c>
    </row>
    <row r="524">
      <c r="A524" t="inlineStr">
        <is>
          <t>070018</t>
        </is>
      </c>
      <c r="B524" t="inlineStr">
        <is>
          <t>Greenwich Hospital Association -</t>
        </is>
      </c>
      <c r="C524" t="inlineStr">
        <is>
          <t>Connecticut</t>
        </is>
      </c>
      <c r="D524" t="inlineStr">
        <is>
          <t>CT</t>
        </is>
      </c>
      <c r="E524" t="inlineStr">
        <is>
          <t>New England</t>
        </is>
      </c>
      <c r="F524" t="inlineStr">
        <is>
          <t>Rural Referral Center (RRC)</t>
        </is>
      </c>
      <c r="G524" s="16" t="n">
        <v>1.289</v>
      </c>
      <c r="H524" s="16" t="n">
        <v>1.2896</v>
      </c>
      <c r="I524" s="16" t="n">
        <v>1.7225</v>
      </c>
      <c r="J524" s="16" t="n">
        <v>1.7151</v>
      </c>
      <c r="K524" s="17" t="n">
        <v>2919</v>
      </c>
      <c r="L524" s="16" t="n">
        <v>1</v>
      </c>
      <c r="M524" s="18" t="n">
        <v>40427970.12271549</v>
      </c>
      <c r="N524" s="18" t="n">
        <v>41551330.23609556</v>
      </c>
      <c r="O524" s="19" t="n">
        <v>1123360.113380075</v>
      </c>
      <c r="P524" s="20" t="n">
        <v>0.02778670583683067</v>
      </c>
      <c r="Q524" s="27">
        <f>IF(O524&gt;0,O524,"")</f>
        <v/>
      </c>
      <c r="R524" s="28">
        <f>IF(O524&gt;0,P524,"")</f>
        <v/>
      </c>
    </row>
    <row r="525">
      <c r="A525" t="inlineStr">
        <is>
          <t>070020</t>
        </is>
      </c>
      <c r="B525" t="inlineStr">
        <is>
          <t>Middlesex Hospital</t>
        </is>
      </c>
      <c r="C525" t="inlineStr">
        <is>
          <t>Connecticut</t>
        </is>
      </c>
      <c r="D525" t="inlineStr">
        <is>
          <t>CT</t>
        </is>
      </c>
      <c r="E525" t="inlineStr">
        <is>
          <t>New England</t>
        </is>
      </c>
      <c r="F525" t="inlineStr">
        <is>
          <t>Rural Referral Center (RRC)</t>
        </is>
      </c>
      <c r="G525" s="16" t="n">
        <v>1.289</v>
      </c>
      <c r="H525" s="16" t="n">
        <v>1.3224</v>
      </c>
      <c r="I525" s="16" t="n">
        <v>1.5125</v>
      </c>
      <c r="J525" s="16" t="n">
        <v>1.5031</v>
      </c>
      <c r="K525" s="17" t="n">
        <v>2746</v>
      </c>
      <c r="L525" s="16" t="n">
        <v>1</v>
      </c>
      <c r="M525" s="18" t="n">
        <v>33395236.75472441</v>
      </c>
      <c r="N525" s="18" t="n">
        <v>34879632.93627296</v>
      </c>
      <c r="O525" s="19" t="n">
        <v>1484396.181548551</v>
      </c>
      <c r="P525" s="20" t="n">
        <v>0.04444933846257443</v>
      </c>
      <c r="Q525" s="27">
        <f>IF(O525&gt;0,O525,"")</f>
        <v/>
      </c>
      <c r="R525" s="28">
        <f>IF(O525&gt;0,P525,"")</f>
        <v/>
      </c>
    </row>
    <row r="526">
      <c r="A526" t="inlineStr">
        <is>
          <t>070021</t>
        </is>
      </c>
      <c r="B526" t="inlineStr">
        <is>
          <t>Windham Comm Mem Hosp &amp; Hatch Hosp</t>
        </is>
      </c>
      <c r="C526" t="inlineStr">
        <is>
          <t>Connecticut</t>
        </is>
      </c>
      <c r="D526" t="inlineStr">
        <is>
          <t>CT</t>
        </is>
      </c>
      <c r="E526" t="inlineStr">
        <is>
          <t>New England</t>
        </is>
      </c>
      <c r="F526" t="inlineStr">
        <is>
          <t>Rural Referral Center (RRC)</t>
        </is>
      </c>
      <c r="G526" s="16" t="n">
        <v>1.289</v>
      </c>
      <c r="H526" s="16" t="n">
        <v>1.2246</v>
      </c>
      <c r="I526" s="16" t="n">
        <v>1.331</v>
      </c>
      <c r="J526" s="16" t="n">
        <v>1.3192</v>
      </c>
      <c r="K526" s="17" t="n">
        <v>589</v>
      </c>
      <c r="L526" s="16" t="n">
        <v>1</v>
      </c>
      <c r="M526" s="18" t="n">
        <v>6303502.955101511</v>
      </c>
      <c r="N526" s="18" t="n">
        <v>6216660.2874584</v>
      </c>
      <c r="O526" s="19" t="n">
        <v>-86842.6676431112</v>
      </c>
      <c r="P526" s="20" t="n">
        <v>-0.01377689012945226</v>
      </c>
      <c r="Q526" s="27">
        <f>IF(O526&gt;0,O526,"")</f>
        <v/>
      </c>
      <c r="R526" s="28">
        <f>IF(O526&gt;0,P526,"")</f>
        <v/>
      </c>
    </row>
    <row r="527">
      <c r="A527" t="inlineStr">
        <is>
          <t>070022</t>
        </is>
      </c>
      <c r="B527" t="inlineStr">
        <is>
          <t>Yale-New Haven Hospital</t>
        </is>
      </c>
      <c r="C527" t="inlineStr">
        <is>
          <t>Connecticut</t>
        </is>
      </c>
      <c r="D527" t="inlineStr">
        <is>
          <t>CT</t>
        </is>
      </c>
      <c r="E527" t="inlineStr">
        <is>
          <t>New England</t>
        </is>
      </c>
      <c r="F527" t="inlineStr">
        <is>
          <t>Rural Referral Center (RRC)</t>
        </is>
      </c>
      <c r="G527" s="16" t="n">
        <v>1.289</v>
      </c>
      <c r="H527" s="16" t="n">
        <v>1.3224</v>
      </c>
      <c r="I527" s="16" t="n">
        <v>2.2391</v>
      </c>
      <c r="J527" s="16" t="n">
        <v>2.2406</v>
      </c>
      <c r="K527" s="17" t="n">
        <v>10459</v>
      </c>
      <c r="L527" s="16" t="n">
        <v>1</v>
      </c>
      <c r="M527" s="18" t="n">
        <v>188300842.63198</v>
      </c>
      <c r="N527" s="18" t="n">
        <v>198033194.331327</v>
      </c>
      <c r="O527" s="19" t="n">
        <v>9732351.699347049</v>
      </c>
      <c r="P527" s="20" t="n">
        <v>0.05168512027515569</v>
      </c>
      <c r="Q527" s="27">
        <f>IF(O527&gt;0,O527,"")</f>
        <v/>
      </c>
      <c r="R527" s="28">
        <f>IF(O527&gt;0,P527,"")</f>
        <v/>
      </c>
    </row>
    <row r="528">
      <c r="A528" t="inlineStr">
        <is>
          <t>070024</t>
        </is>
      </c>
      <c r="B528" t="inlineStr">
        <is>
          <t>William W Backus Hospital</t>
        </is>
      </c>
      <c r="C528" t="inlineStr">
        <is>
          <t>Connecticut</t>
        </is>
      </c>
      <c r="D528" t="inlineStr">
        <is>
          <t>CT</t>
        </is>
      </c>
      <c r="E528" t="inlineStr">
        <is>
          <t>New England</t>
        </is>
      </c>
      <c r="F528" t="inlineStr">
        <is>
          <t>Rural Referral Center (RRC)</t>
        </is>
      </c>
      <c r="G528" s="16" t="n">
        <v>1.289</v>
      </c>
      <c r="H528" s="16" t="n">
        <v>1.2607</v>
      </c>
      <c r="I528" s="16" t="n">
        <v>1.6954</v>
      </c>
      <c r="J528" s="16" t="n">
        <v>1.679</v>
      </c>
      <c r="K528" s="17" t="n">
        <v>2395</v>
      </c>
      <c r="L528" s="16" t="n">
        <v>1</v>
      </c>
      <c r="M528" s="18" t="n">
        <v>32648731.10665156</v>
      </c>
      <c r="N528" s="18" t="n">
        <v>32840279.06937457</v>
      </c>
      <c r="O528" s="19" t="n">
        <v>191547.9627230018</v>
      </c>
      <c r="P528" s="20" t="n">
        <v>0.005866934371730531</v>
      </c>
      <c r="Q528" s="27">
        <f>IF(O528&gt;0,O528,"")</f>
        <v/>
      </c>
      <c r="R528" s="28">
        <f>IF(O528&gt;0,P528,"")</f>
        <v/>
      </c>
    </row>
    <row r="529">
      <c r="A529" t="inlineStr">
        <is>
          <t>070025</t>
        </is>
      </c>
      <c r="B529" t="inlineStr">
        <is>
          <t>Hartford Hospital</t>
        </is>
      </c>
      <c r="C529" t="inlineStr">
        <is>
          <t>Connecticut</t>
        </is>
      </c>
      <c r="D529" t="inlineStr">
        <is>
          <t>CT</t>
        </is>
      </c>
      <c r="E529" t="inlineStr">
        <is>
          <t>New England</t>
        </is>
      </c>
      <c r="F529" t="inlineStr">
        <is>
          <t>Rural Referral Center (RRC)</t>
        </is>
      </c>
      <c r="G529" s="16" t="n">
        <v>1.289</v>
      </c>
      <c r="H529" s="16" t="n">
        <v>1.2246</v>
      </c>
      <c r="I529" s="16" t="n">
        <v>2.2641</v>
      </c>
      <c r="J529" s="16" t="n">
        <v>2.2673</v>
      </c>
      <c r="K529" s="17" t="n">
        <v>8033</v>
      </c>
      <c r="L529" s="16" t="n">
        <v>1</v>
      </c>
      <c r="M529" s="18" t="n">
        <v>146238587.0173108</v>
      </c>
      <c r="N529" s="18" t="n">
        <v>145719594.2642314</v>
      </c>
      <c r="O529" s="19" t="n">
        <v>-518992.7530793846</v>
      </c>
      <c r="P529" s="20" t="n">
        <v>-0.003548945347905676</v>
      </c>
      <c r="Q529" s="27">
        <f>IF(O529&gt;0,O529,"")</f>
        <v/>
      </c>
      <c r="R529" s="28">
        <f>IF(O529&gt;0,P529,"")</f>
        <v/>
      </c>
    </row>
    <row r="530">
      <c r="A530" t="inlineStr">
        <is>
          <t>070027</t>
        </is>
      </c>
      <c r="B530" t="inlineStr">
        <is>
          <t>Manchester Memorial Hospital</t>
        </is>
      </c>
      <c r="C530" t="inlineStr">
        <is>
          <t>Connecticut</t>
        </is>
      </c>
      <c r="D530" t="inlineStr">
        <is>
          <t>CT</t>
        </is>
      </c>
      <c r="E530" t="inlineStr">
        <is>
          <t>New England</t>
        </is>
      </c>
      <c r="F530" t="inlineStr">
        <is>
          <t>IPPS</t>
        </is>
      </c>
      <c r="G530" s="16" t="n">
        <v>1.289</v>
      </c>
      <c r="H530" s="16" t="n">
        <v>1.2246</v>
      </c>
      <c r="I530" s="16" t="n">
        <v>1.6064</v>
      </c>
      <c r="J530" s="16" t="n">
        <v>1.5971</v>
      </c>
      <c r="K530" s="17" t="n">
        <v>1155</v>
      </c>
      <c r="L530" s="16" t="n">
        <v>1</v>
      </c>
      <c r="M530" s="18" t="n">
        <v>14918470.16855691</v>
      </c>
      <c r="N530" s="18" t="n">
        <v>14758604.41682293</v>
      </c>
      <c r="O530" s="19" t="n">
        <v>-159865.7517339811</v>
      </c>
      <c r="P530" s="20" t="n">
        <v>-0.01071596148450422</v>
      </c>
      <c r="Q530" s="27">
        <f>IF(O530&gt;0,O530,"")</f>
        <v/>
      </c>
      <c r="R530" s="28">
        <f>IF(O530&gt;0,P530,"")</f>
        <v/>
      </c>
    </row>
    <row r="531">
      <c r="A531" t="inlineStr">
        <is>
          <t>070028</t>
        </is>
      </c>
      <c r="B531" t="inlineStr">
        <is>
          <t>St Vincent'S Medical Center</t>
        </is>
      </c>
      <c r="C531" t="inlineStr">
        <is>
          <t>Connecticut</t>
        </is>
      </c>
      <c r="D531" t="inlineStr">
        <is>
          <t>CT</t>
        </is>
      </c>
      <c r="E531" t="inlineStr">
        <is>
          <t>New England</t>
        </is>
      </c>
      <c r="F531" t="inlineStr">
        <is>
          <t>Rural Referral Center (RRC)</t>
        </is>
      </c>
      <c r="G531" s="16" t="n">
        <v>1.289</v>
      </c>
      <c r="H531" s="16" t="n">
        <v>1.2246</v>
      </c>
      <c r="I531" s="16" t="n">
        <v>2.2087</v>
      </c>
      <c r="J531" s="16" t="n">
        <v>2.2229</v>
      </c>
      <c r="K531" s="17" t="n">
        <v>2982</v>
      </c>
      <c r="L531" s="16" t="n">
        <v>1</v>
      </c>
      <c r="M531" s="18" t="n">
        <v>52958171.39061269</v>
      </c>
      <c r="N531" s="18" t="n">
        <v>53034534.74943913</v>
      </c>
      <c r="O531" s="19" t="n">
        <v>76363.3588264361</v>
      </c>
      <c r="P531" s="20" t="n">
        <v>0.001441956110289189</v>
      </c>
      <c r="Q531" s="27">
        <f>IF(O531&gt;0,O531,"")</f>
        <v/>
      </c>
      <c r="R531" s="28">
        <f>IF(O531&gt;0,P531,"")</f>
        <v/>
      </c>
    </row>
    <row r="532">
      <c r="A532" t="inlineStr">
        <is>
          <t>070029</t>
        </is>
      </c>
      <c r="B532" t="inlineStr">
        <is>
          <t>Bristol Hospital</t>
        </is>
      </c>
      <c r="C532" t="inlineStr">
        <is>
          <t>Connecticut</t>
        </is>
      </c>
      <c r="D532" t="inlineStr">
        <is>
          <t>CT</t>
        </is>
      </c>
      <c r="E532" t="inlineStr">
        <is>
          <t>New England</t>
        </is>
      </c>
      <c r="F532" t="inlineStr">
        <is>
          <t>IPPS</t>
        </is>
      </c>
      <c r="G532" s="16" t="n">
        <v>1.289</v>
      </c>
      <c r="H532" s="16" t="n">
        <v>1.2246</v>
      </c>
      <c r="I532" s="16" t="n">
        <v>1.5186</v>
      </c>
      <c r="J532" s="16" t="n">
        <v>1.5077</v>
      </c>
      <c r="K532" s="17" t="n">
        <v>847</v>
      </c>
      <c r="L532" s="16" t="n">
        <v>1</v>
      </c>
      <c r="M532" s="18" t="n">
        <v>10342259.16242014</v>
      </c>
      <c r="N532" s="18" t="n">
        <v>10217144.68606362</v>
      </c>
      <c r="O532" s="19" t="n">
        <v>-125114.4763565175</v>
      </c>
      <c r="P532" s="20" t="n">
        <v>-0.01209740293601771</v>
      </c>
      <c r="Q532" s="27">
        <f>IF(O532&gt;0,O532,"")</f>
        <v/>
      </c>
      <c r="R532" s="28">
        <f>IF(O532&gt;0,P532,"")</f>
        <v/>
      </c>
    </row>
    <row r="533">
      <c r="A533" t="inlineStr">
        <is>
          <t>070031</t>
        </is>
      </c>
      <c r="B533" t="inlineStr">
        <is>
          <t>Griffin Hospital</t>
        </is>
      </c>
      <c r="C533" t="inlineStr">
        <is>
          <t>Connecticut</t>
        </is>
      </c>
      <c r="D533" t="inlineStr">
        <is>
          <t>CT</t>
        </is>
      </c>
      <c r="E533" t="inlineStr">
        <is>
          <t>New England</t>
        </is>
      </c>
      <c r="F533" t="inlineStr">
        <is>
          <t>Rural Referral Center (RRC)</t>
        </is>
      </c>
      <c r="G533" s="16" t="n">
        <v>1.289</v>
      </c>
      <c r="H533" s="16" t="n">
        <v>1.3224</v>
      </c>
      <c r="I533" s="16" t="n">
        <v>1.4974</v>
      </c>
      <c r="J533" s="16" t="n">
        <v>1.4902</v>
      </c>
      <c r="K533" s="17" t="n">
        <v>1135</v>
      </c>
      <c r="L533" s="16" t="n">
        <v>1</v>
      </c>
      <c r="M533" s="18" t="n">
        <v>13665398.50150304</v>
      </c>
      <c r="N533" s="18" t="n">
        <v>14293017.28039656</v>
      </c>
      <c r="O533" s="19" t="n">
        <v>627618.7788935229</v>
      </c>
      <c r="P533" s="20" t="n">
        <v>0.04592758702386118</v>
      </c>
      <c r="Q533" s="27">
        <f>IF(O533&gt;0,O533,"")</f>
        <v/>
      </c>
      <c r="R533" s="28">
        <f>IF(O533&gt;0,P533,"")</f>
        <v/>
      </c>
    </row>
    <row r="534">
      <c r="A534" t="inlineStr">
        <is>
          <t>070033</t>
        </is>
      </c>
      <c r="B534" t="inlineStr">
        <is>
          <t>Danbury Hospital</t>
        </is>
      </c>
      <c r="C534" t="inlineStr">
        <is>
          <t>Connecticut</t>
        </is>
      </c>
      <c r="D534" t="inlineStr">
        <is>
          <t>CT</t>
        </is>
      </c>
      <c r="E534" t="inlineStr">
        <is>
          <t>New England</t>
        </is>
      </c>
      <c r="F534" t="inlineStr">
        <is>
          <t>Rural Referral Center (RRC)</t>
        </is>
      </c>
      <c r="G534" s="16" t="n">
        <v>1.289</v>
      </c>
      <c r="H534" s="16" t="n">
        <v>1.3224</v>
      </c>
      <c r="I534" s="16" t="n">
        <v>1.945</v>
      </c>
      <c r="J534" s="16" t="n">
        <v>1.9419</v>
      </c>
      <c r="K534" s="17" t="n">
        <v>5923</v>
      </c>
      <c r="L534" s="16" t="n">
        <v>1</v>
      </c>
      <c r="M534" s="18" t="n">
        <v>92629634.15939339</v>
      </c>
      <c r="N534" s="18" t="n">
        <v>97196828.11758628</v>
      </c>
      <c r="O534" s="19" t="n">
        <v>4567193.9581929</v>
      </c>
      <c r="P534" s="20" t="n">
        <v>0.04930596994838449</v>
      </c>
      <c r="Q534" s="27">
        <f>IF(O534&gt;0,O534,"")</f>
        <v/>
      </c>
      <c r="R534" s="28">
        <f>IF(O534&gt;0,P534,"")</f>
        <v/>
      </c>
    </row>
    <row r="535">
      <c r="A535" t="inlineStr">
        <is>
          <t>070034</t>
        </is>
      </c>
      <c r="B535" t="inlineStr">
        <is>
          <t>Norwalk Hospital</t>
        </is>
      </c>
      <c r="C535" t="inlineStr">
        <is>
          <t>Connecticut</t>
        </is>
      </c>
      <c r="D535" t="inlineStr">
        <is>
          <t>CT</t>
        </is>
      </c>
      <c r="E535" t="inlineStr">
        <is>
          <t>New England</t>
        </is>
      </c>
      <c r="F535" t="inlineStr">
        <is>
          <t>Rural Referral Center (RRC)</t>
        </is>
      </c>
      <c r="G535" s="16" t="n">
        <v>1.289</v>
      </c>
      <c r="H535" s="16" t="n">
        <v>1.3224</v>
      </c>
      <c r="I535" s="16" t="n">
        <v>1.7009</v>
      </c>
      <c r="J535" s="16" t="n">
        <v>1.6925</v>
      </c>
      <c r="K535" s="17" t="n">
        <v>2946</v>
      </c>
      <c r="L535" s="16" t="n">
        <v>1</v>
      </c>
      <c r="M535" s="18" t="n">
        <v>40290265.95456465</v>
      </c>
      <c r="N535" s="18" t="n">
        <v>42135186.25763014</v>
      </c>
      <c r="O535" s="19" t="n">
        <v>1844920.303065486</v>
      </c>
      <c r="P535" s="20" t="n">
        <v>0.04579072039747773</v>
      </c>
      <c r="Q535" s="27">
        <f>IF(O535&gt;0,O535,"")</f>
        <v/>
      </c>
      <c r="R535" s="28">
        <f>IF(O535&gt;0,P535,"")</f>
        <v/>
      </c>
    </row>
    <row r="536">
      <c r="A536" t="inlineStr">
        <is>
          <t>070035</t>
        </is>
      </c>
      <c r="B536" t="inlineStr">
        <is>
          <t>Hospital Of Central Connecticut, The</t>
        </is>
      </c>
      <c r="C536" t="inlineStr">
        <is>
          <t>Connecticut</t>
        </is>
      </c>
      <c r="D536" t="inlineStr">
        <is>
          <t>CT</t>
        </is>
      </c>
      <c r="E536" t="inlineStr">
        <is>
          <t>New England</t>
        </is>
      </c>
      <c r="F536" t="inlineStr">
        <is>
          <t>Rural Referral Center (RRC)</t>
        </is>
      </c>
      <c r="G536" s="16" t="n">
        <v>1.289</v>
      </c>
      <c r="H536" s="16" t="n">
        <v>1.3224</v>
      </c>
      <c r="I536" s="16" t="n">
        <v>1.7606</v>
      </c>
      <c r="J536" s="16" t="n">
        <v>1.751</v>
      </c>
      <c r="K536" s="17" t="n">
        <v>2646</v>
      </c>
      <c r="L536" s="16" t="n">
        <v>1</v>
      </c>
      <c r="M536" s="18" t="n">
        <v>37457531.02277167</v>
      </c>
      <c r="N536" s="18" t="n">
        <v>39152498.72772315</v>
      </c>
      <c r="O536" s="19" t="n">
        <v>1694967.70495148</v>
      </c>
      <c r="P536" s="20" t="n">
        <v>0.04525038513406164</v>
      </c>
      <c r="Q536" s="27">
        <f>IF(O536&gt;0,O536,"")</f>
        <v/>
      </c>
      <c r="R536" s="28">
        <f>IF(O536&gt;0,P536,"")</f>
        <v/>
      </c>
    </row>
    <row r="537">
      <c r="A537" t="inlineStr">
        <is>
          <t>070036</t>
        </is>
      </c>
      <c r="B537" t="inlineStr">
        <is>
          <t>John Dempsey Hospital Of The University Of Connect</t>
        </is>
      </c>
      <c r="C537" t="inlineStr">
        <is>
          <t>Connecticut</t>
        </is>
      </c>
      <c r="D537" t="inlineStr">
        <is>
          <t>CT</t>
        </is>
      </c>
      <c r="E537" t="inlineStr">
        <is>
          <t>New England</t>
        </is>
      </c>
      <c r="F537" t="inlineStr">
        <is>
          <t>Rural Referral Center (RRC)</t>
        </is>
      </c>
      <c r="G537" s="16" t="n">
        <v>1.289</v>
      </c>
      <c r="H537" s="16" t="n">
        <v>1.2246</v>
      </c>
      <c r="I537" s="16" t="n">
        <v>1.8944</v>
      </c>
      <c r="J537" s="16" t="n">
        <v>1.9076</v>
      </c>
      <c r="K537" s="17" t="n">
        <v>2500</v>
      </c>
      <c r="L537" s="16" t="n">
        <v>1</v>
      </c>
      <c r="M537" s="18" t="n">
        <v>38080295.0095104</v>
      </c>
      <c r="N537" s="18" t="n">
        <v>38155620.51663908</v>
      </c>
      <c r="O537" s="19" t="n">
        <v>75325.50712867826</v>
      </c>
      <c r="P537" s="20" t="n">
        <v>0.001978070472139621</v>
      </c>
      <c r="Q537" s="27">
        <f>IF(O537&gt;0,O537,"")</f>
        <v/>
      </c>
      <c r="R537" s="28">
        <f>IF(O537&gt;0,P537,"")</f>
        <v/>
      </c>
    </row>
    <row r="538">
      <c r="A538" t="inlineStr">
        <is>
          <t>080001</t>
        </is>
      </c>
      <c r="B538" t="inlineStr">
        <is>
          <t>Christianacare</t>
        </is>
      </c>
      <c r="C538" t="inlineStr">
        <is>
          <t>Delaware</t>
        </is>
      </c>
      <c r="D538" t="inlineStr">
        <is>
          <t>DE</t>
        </is>
      </c>
      <c r="E538" t="inlineStr">
        <is>
          <t>South Atlantic</t>
        </is>
      </c>
      <c r="F538" t="inlineStr">
        <is>
          <t>Rural Referral Center (RRC)</t>
        </is>
      </c>
      <c r="G538" s="16" t="n">
        <v>1.0962</v>
      </c>
      <c r="H538" s="16" t="n">
        <v>1.0828</v>
      </c>
      <c r="I538" s="16" t="n">
        <v>2.0119</v>
      </c>
      <c r="J538" s="16" t="n">
        <v>2.0143</v>
      </c>
      <c r="K538" s="17" t="n">
        <v>16748</v>
      </c>
      <c r="L538" s="16" t="n">
        <v>1</v>
      </c>
      <c r="M538" s="18" t="n">
        <v>241977640.5539036</v>
      </c>
      <c r="N538" s="18" t="n">
        <v>247910361.0094429</v>
      </c>
      <c r="O538" s="19" t="n">
        <v>5932720.455539286</v>
      </c>
      <c r="P538" s="20" t="n">
        <v>0.02451763907590336</v>
      </c>
      <c r="Q538" s="27">
        <f>IF(O538&gt;0,O538,"")</f>
        <v/>
      </c>
      <c r="R538" s="28">
        <f>IF(O538&gt;0,P538,"")</f>
        <v/>
      </c>
    </row>
    <row r="539">
      <c r="A539" t="inlineStr">
        <is>
          <t>080003</t>
        </is>
      </c>
      <c r="B539" t="inlineStr">
        <is>
          <t>St Francis Hospital</t>
        </is>
      </c>
      <c r="C539" t="inlineStr">
        <is>
          <t>Delaware</t>
        </is>
      </c>
      <c r="D539" t="inlineStr">
        <is>
          <t>DE</t>
        </is>
      </c>
      <c r="E539" t="inlineStr">
        <is>
          <t>South Atlantic</t>
        </is>
      </c>
      <c r="F539" t="inlineStr">
        <is>
          <t>IPPS</t>
        </is>
      </c>
      <c r="G539" s="16" t="n">
        <v>1.0697</v>
      </c>
      <c r="H539" s="16" t="n">
        <v>1.0828</v>
      </c>
      <c r="I539" s="16" t="n">
        <v>1.7262</v>
      </c>
      <c r="J539" s="16" t="n">
        <v>1.7139</v>
      </c>
      <c r="K539" s="17" t="n">
        <v>739</v>
      </c>
      <c r="L539" s="16" t="n">
        <v>1</v>
      </c>
      <c r="M539" s="18" t="n">
        <v>9010310.000246963</v>
      </c>
      <c r="N539" s="18" t="n">
        <v>9307595.265012559</v>
      </c>
      <c r="O539" s="19" t="n">
        <v>297285.264765596</v>
      </c>
      <c r="P539" s="20" t="n">
        <v>0.03299389973901539</v>
      </c>
      <c r="Q539" s="27">
        <f>IF(O539&gt;0,O539,"")</f>
        <v/>
      </c>
      <c r="R539" s="28">
        <f>IF(O539&gt;0,P539,"")</f>
        <v/>
      </c>
    </row>
    <row r="540">
      <c r="A540" t="inlineStr">
        <is>
          <t>080004</t>
        </is>
      </c>
      <c r="B540" t="inlineStr">
        <is>
          <t>Bayhealth Medical Center, Kent Campus</t>
        </is>
      </c>
      <c r="C540" t="inlineStr">
        <is>
          <t>Delaware</t>
        </is>
      </c>
      <c r="D540" t="inlineStr">
        <is>
          <t>DE</t>
        </is>
      </c>
      <c r="E540" t="inlineStr">
        <is>
          <t>South Atlantic</t>
        </is>
      </c>
      <c r="F540" t="inlineStr">
        <is>
          <t>IPPS</t>
        </is>
      </c>
      <c r="G540" s="16" t="n">
        <v>1.1526</v>
      </c>
      <c r="H540" s="16" t="n">
        <v>1.095</v>
      </c>
      <c r="I540" s="16" t="n">
        <v>1.7817</v>
      </c>
      <c r="J540" s="16" t="n">
        <v>1.7756</v>
      </c>
      <c r="K540" s="17" t="n">
        <v>5013</v>
      </c>
      <c r="L540" s="16" t="n">
        <v>1</v>
      </c>
      <c r="M540" s="18" t="n">
        <v>66386417.30845127</v>
      </c>
      <c r="N540" s="18" t="n">
        <v>65910341.36530019</v>
      </c>
      <c r="O540" s="19" t="n">
        <v>-476075.9431510866</v>
      </c>
      <c r="P540" s="20" t="n">
        <v>-0.007171285369100346</v>
      </c>
      <c r="Q540" s="27">
        <f>IF(O540&gt;0,O540,"")</f>
        <v/>
      </c>
      <c r="R540" s="28">
        <f>IF(O540&gt;0,P540,"")</f>
        <v/>
      </c>
    </row>
    <row r="541">
      <c r="A541" t="inlineStr">
        <is>
          <t>080006</t>
        </is>
      </c>
      <c r="B541" t="inlineStr">
        <is>
          <t>Tidalhealth Nanticoke, Inc.</t>
        </is>
      </c>
      <c r="C541" t="inlineStr">
        <is>
          <t>Delaware</t>
        </is>
      </c>
      <c r="D541" t="inlineStr">
        <is>
          <t>DE</t>
        </is>
      </c>
      <c r="E541" t="inlineStr">
        <is>
          <t>South Atlantic</t>
        </is>
      </c>
      <c r="F541" t="inlineStr">
        <is>
          <t>Rural Referral Center (RRC)</t>
        </is>
      </c>
      <c r="G541" s="16" t="n">
        <v>1.0629</v>
      </c>
      <c r="H541" s="16" t="n">
        <v>1.0436</v>
      </c>
      <c r="I541" s="16" t="n">
        <v>1.6431</v>
      </c>
      <c r="J541" s="16" t="n">
        <v>1.6385</v>
      </c>
      <c r="K541" s="17" t="n">
        <v>1607</v>
      </c>
      <c r="L541" s="16" t="n">
        <v>1</v>
      </c>
      <c r="M541" s="18" t="n">
        <v>18570203.03547166</v>
      </c>
      <c r="N541" s="18" t="n">
        <v>18874835.96783815</v>
      </c>
      <c r="O541" s="19" t="n">
        <v>304632.9323664866</v>
      </c>
      <c r="P541" s="20" t="n">
        <v>0.01640439427531274</v>
      </c>
      <c r="Q541" s="27">
        <f>IF(O541&gt;0,O541,"")</f>
        <v/>
      </c>
      <c r="R541" s="28">
        <f>IF(O541&gt;0,P541,"")</f>
        <v/>
      </c>
    </row>
    <row r="542">
      <c r="A542" t="inlineStr">
        <is>
          <t>080007</t>
        </is>
      </c>
      <c r="B542" t="inlineStr">
        <is>
          <t>Beebe Medical Center</t>
        </is>
      </c>
      <c r="C542" t="inlineStr">
        <is>
          <t>Delaware</t>
        </is>
      </c>
      <c r="D542" t="inlineStr">
        <is>
          <t>DE</t>
        </is>
      </c>
      <c r="E542" t="inlineStr">
        <is>
          <t>South Atlantic</t>
        </is>
      </c>
      <c r="F542" t="inlineStr">
        <is>
          <t>Rural Referral Center (RRC)</t>
        </is>
      </c>
      <c r="G542" s="16" t="n">
        <v>1.0526</v>
      </c>
      <c r="H542" s="16" t="n">
        <v>1.0372</v>
      </c>
      <c r="I542" s="16" t="n">
        <v>1.5929</v>
      </c>
      <c r="J542" s="16" t="n">
        <v>1.5895</v>
      </c>
      <c r="K542" s="17" t="n">
        <v>5375</v>
      </c>
      <c r="L542" s="16" t="n">
        <v>1</v>
      </c>
      <c r="M542" s="18" t="n">
        <v>59821846.3652417</v>
      </c>
      <c r="N542" s="18" t="n">
        <v>60992024.02388596</v>
      </c>
      <c r="O542" s="19" t="n">
        <v>1170177.658644259</v>
      </c>
      <c r="P542" s="20" t="n">
        <v>0.0195610421567357</v>
      </c>
      <c r="Q542" s="27">
        <f>IF(O542&gt;0,O542,"")</f>
        <v/>
      </c>
      <c r="R542" s="28">
        <f>IF(O542&gt;0,P542,"")</f>
        <v/>
      </c>
    </row>
    <row r="543">
      <c r="A543" t="inlineStr">
        <is>
          <t>080009</t>
        </is>
      </c>
      <c r="B543" t="inlineStr">
        <is>
          <t>Bayhealth Hospital, Sussex Campus</t>
        </is>
      </c>
      <c r="C543" t="inlineStr">
        <is>
          <t>Delaware</t>
        </is>
      </c>
      <c r="D543" t="inlineStr">
        <is>
          <t>DE</t>
        </is>
      </c>
      <c r="E543" t="inlineStr">
        <is>
          <t>South Atlantic</t>
        </is>
      </c>
      <c r="F543" t="inlineStr">
        <is>
          <t>IPPS</t>
        </is>
      </c>
      <c r="G543" s="16" t="n">
        <v>1.0962</v>
      </c>
      <c r="H543" s="16" t="n">
        <v>1.0498</v>
      </c>
      <c r="I543" s="16" t="n">
        <v>1.53</v>
      </c>
      <c r="J543" s="16" t="n">
        <v>1.5173</v>
      </c>
      <c r="K543" s="17" t="n">
        <v>2741</v>
      </c>
      <c r="L543" s="16" t="n">
        <v>1</v>
      </c>
      <c r="M543" s="18" t="n">
        <v>30116629.15540647</v>
      </c>
      <c r="N543" s="18" t="n">
        <v>29931284.51785539</v>
      </c>
      <c r="O543" s="19" t="n">
        <v>-185344.6375510804</v>
      </c>
      <c r="P543" s="20" t="n">
        <v>-0.006154229166706321</v>
      </c>
      <c r="Q543" s="27">
        <f>IF(O543&gt;0,O543,"")</f>
        <v/>
      </c>
      <c r="R543" s="28">
        <f>IF(O543&gt;0,P543,"")</f>
        <v/>
      </c>
    </row>
    <row r="544">
      <c r="A544" t="inlineStr">
        <is>
          <t>090001</t>
        </is>
      </c>
      <c r="B544" t="inlineStr">
        <is>
          <t>George Washington Univ Hospital</t>
        </is>
      </c>
      <c r="C544" t="inlineStr">
        <is>
          <t>District of Columbia</t>
        </is>
      </c>
      <c r="D544" t="inlineStr">
        <is>
          <t>DC</t>
        </is>
      </c>
      <c r="E544" t="inlineStr">
        <is>
          <t>South Atlantic</t>
        </is>
      </c>
      <c r="F544" t="inlineStr">
        <is>
          <t>IPPS</t>
        </is>
      </c>
      <c r="G544" s="16" t="n">
        <v>1.2605</v>
      </c>
      <c r="H544" s="16" t="n">
        <v>1.2006</v>
      </c>
      <c r="I544" s="16" t="n">
        <v>2.3553</v>
      </c>
      <c r="J544" s="16" t="n">
        <v>2.357</v>
      </c>
      <c r="K544" s="17" t="n">
        <v>3411</v>
      </c>
      <c r="L544" s="16" t="n">
        <v>1</v>
      </c>
      <c r="M544" s="18" t="n">
        <v>63577184.42633499</v>
      </c>
      <c r="N544" s="18" t="n">
        <v>63436566.38086499</v>
      </c>
      <c r="O544" s="19" t="n">
        <v>-140618.0454699993</v>
      </c>
      <c r="P544" s="20" t="n">
        <v>-0.002211768997617837</v>
      </c>
      <c r="Q544" s="27">
        <f>IF(O544&gt;0,O544,"")</f>
        <v/>
      </c>
      <c r="R544" s="28">
        <f>IF(O544&gt;0,P544,"")</f>
        <v/>
      </c>
    </row>
    <row r="545">
      <c r="A545" t="inlineStr">
        <is>
          <t>090003</t>
        </is>
      </c>
      <c r="B545" t="inlineStr">
        <is>
          <t>Howard University Hospital Corp</t>
        </is>
      </c>
      <c r="C545" t="inlineStr">
        <is>
          <t>District of Columbia</t>
        </is>
      </c>
      <c r="D545" t="inlineStr">
        <is>
          <t>DC</t>
        </is>
      </c>
      <c r="E545" t="inlineStr">
        <is>
          <t>South Atlantic</t>
        </is>
      </c>
      <c r="F545" t="inlineStr">
        <is>
          <t>IPPS</t>
        </is>
      </c>
      <c r="G545" s="16" t="n">
        <v>1.2605</v>
      </c>
      <c r="H545" s="16" t="n">
        <v>1.2006</v>
      </c>
      <c r="I545" s="16" t="n">
        <v>1.6538</v>
      </c>
      <c r="J545" s="16" t="n">
        <v>1.6475</v>
      </c>
      <c r="K545" s="17" t="n">
        <v>1211</v>
      </c>
      <c r="L545" s="16" t="n">
        <v>1</v>
      </c>
      <c r="M545" s="18" t="n">
        <v>15848949.0812078</v>
      </c>
      <c r="N545" s="18" t="n">
        <v>15742290.86500167</v>
      </c>
      <c r="O545" s="19" t="n">
        <v>-106658.2162061296</v>
      </c>
      <c r="P545" s="20" t="n">
        <v>-0.006729671201518021</v>
      </c>
      <c r="Q545" s="27">
        <f>IF(O545&gt;0,O545,"")</f>
        <v/>
      </c>
      <c r="R545" s="28">
        <f>IF(O545&gt;0,P545,"")</f>
        <v/>
      </c>
    </row>
    <row r="546">
      <c r="A546" t="inlineStr">
        <is>
          <t>090004</t>
        </is>
      </c>
      <c r="B546" t="inlineStr">
        <is>
          <t>Medstar Georgetown University Hospital</t>
        </is>
      </c>
      <c r="C546" t="inlineStr">
        <is>
          <t>District of Columbia</t>
        </is>
      </c>
      <c r="D546" t="inlineStr">
        <is>
          <t>DC</t>
        </is>
      </c>
      <c r="E546" t="inlineStr">
        <is>
          <t>South Atlantic</t>
        </is>
      </c>
      <c r="F546" t="inlineStr">
        <is>
          <t>IPPS</t>
        </is>
      </c>
      <c r="G546" s="16" t="n">
        <v>1.2605</v>
      </c>
      <c r="H546" s="16" t="n">
        <v>1.2006</v>
      </c>
      <c r="I546" s="16" t="n">
        <v>2.708</v>
      </c>
      <c r="J546" s="16" t="n">
        <v>2.7273</v>
      </c>
      <c r="K546" s="17" t="n">
        <v>4646</v>
      </c>
      <c r="L546" s="16" t="n">
        <v>1</v>
      </c>
      <c r="M546" s="18" t="n">
        <v>99563740.65120663</v>
      </c>
      <c r="N546" s="18" t="n">
        <v>99979390.30031951</v>
      </c>
      <c r="O546" s="19" t="n">
        <v>415649.6491128802</v>
      </c>
      <c r="P546" s="20" t="n">
        <v>0.004174709049642792</v>
      </c>
      <c r="Q546" s="27">
        <f>IF(O546&gt;0,O546,"")</f>
        <v/>
      </c>
      <c r="R546" s="28">
        <f>IF(O546&gt;0,P546,"")</f>
        <v/>
      </c>
    </row>
    <row r="547">
      <c r="A547" t="inlineStr">
        <is>
          <t>090005</t>
        </is>
      </c>
      <c r="B547" t="inlineStr">
        <is>
          <t>Sibley Memorial Hospital</t>
        </is>
      </c>
      <c r="C547" t="inlineStr">
        <is>
          <t>District of Columbia</t>
        </is>
      </c>
      <c r="D547" t="inlineStr">
        <is>
          <t>DC</t>
        </is>
      </c>
      <c r="E547" t="inlineStr">
        <is>
          <t>South Atlantic</t>
        </is>
      </c>
      <c r="F547" t="inlineStr">
        <is>
          <t>IPPS</t>
        </is>
      </c>
      <c r="G547" s="16" t="n">
        <v>1.2605</v>
      </c>
      <c r="H547" s="16" t="n">
        <v>1.2006</v>
      </c>
      <c r="I547" s="16" t="n">
        <v>1.7542</v>
      </c>
      <c r="J547" s="16" t="n">
        <v>1.7514</v>
      </c>
      <c r="K547" s="17" t="n">
        <v>3892</v>
      </c>
      <c r="L547" s="16" t="n">
        <v>1</v>
      </c>
      <c r="M547" s="18" t="n">
        <v>54028794.50831971</v>
      </c>
      <c r="N547" s="18" t="n">
        <v>53784426.60838702</v>
      </c>
      <c r="O547" s="19" t="n">
        <v>-244367.89993269</v>
      </c>
      <c r="P547" s="20" t="n">
        <v>-0.004522919716357185</v>
      </c>
      <c r="Q547" s="27">
        <f>IF(O547&gt;0,O547,"")</f>
        <v/>
      </c>
      <c r="R547" s="28">
        <f>IF(O547&gt;0,P547,"")</f>
        <v/>
      </c>
    </row>
    <row r="548">
      <c r="A548" t="inlineStr">
        <is>
          <t>090008</t>
        </is>
      </c>
      <c r="B548" t="inlineStr">
        <is>
          <t>United Medical Center</t>
        </is>
      </c>
      <c r="C548" t="inlineStr">
        <is>
          <t>District of Columbia</t>
        </is>
      </c>
      <c r="D548" t="inlineStr">
        <is>
          <t>DC</t>
        </is>
      </c>
      <c r="E548" t="inlineStr">
        <is>
          <t>South Atlantic</t>
        </is>
      </c>
      <c r="F548" t="inlineStr">
        <is>
          <t>IPPS</t>
        </is>
      </c>
      <c r="G548" s="16" t="n">
        <v>1.2605</v>
      </c>
      <c r="H548" s="16" t="n">
        <v>1.2006</v>
      </c>
      <c r="I548" s="16" t="n">
        <v>1.632</v>
      </c>
      <c r="J548" s="16" t="n">
        <v>1.615</v>
      </c>
      <c r="K548" s="17" t="n">
        <v>263</v>
      </c>
      <c r="L548" s="16" t="n">
        <v>1</v>
      </c>
      <c r="M548" s="18" t="n">
        <v>3396637.830428957</v>
      </c>
      <c r="N548" s="18" t="n">
        <v>3351402.900551287</v>
      </c>
      <c r="O548" s="19" t="n">
        <v>-45234.92987766955</v>
      </c>
      <c r="P548" s="20" t="n">
        <v>-0.01331756052188729</v>
      </c>
      <c r="Q548" s="27">
        <f>IF(O548&gt;0,O548,"")</f>
        <v/>
      </c>
      <c r="R548" s="28">
        <f>IF(O548&gt;0,P548,"")</f>
        <v/>
      </c>
    </row>
    <row r="549">
      <c r="A549" t="inlineStr">
        <is>
          <t>090011</t>
        </is>
      </c>
      <c r="B549" t="inlineStr">
        <is>
          <t>Medstar Washington Hospital Center</t>
        </is>
      </c>
      <c r="C549" t="inlineStr">
        <is>
          <t>District of Columbia</t>
        </is>
      </c>
      <c r="D549" t="inlineStr">
        <is>
          <t>DC</t>
        </is>
      </c>
      <c r="E549" t="inlineStr">
        <is>
          <t>South Atlantic</t>
        </is>
      </c>
      <c r="F549" t="inlineStr">
        <is>
          <t>IPPS</t>
        </is>
      </c>
      <c r="G549" s="16" t="n">
        <v>1.2605</v>
      </c>
      <c r="H549" s="16" t="n">
        <v>1.2006</v>
      </c>
      <c r="I549" s="16" t="n">
        <v>2.9463</v>
      </c>
      <c r="J549" s="16" t="n">
        <v>2.9629</v>
      </c>
      <c r="K549" s="17" t="n">
        <v>7712</v>
      </c>
      <c r="L549" s="16" t="n">
        <v>1</v>
      </c>
      <c r="M549" s="18" t="n">
        <v>179811442.8979403</v>
      </c>
      <c r="N549" s="18" t="n">
        <v>180294459.489771</v>
      </c>
      <c r="O549" s="19" t="n">
        <v>483016.5918307006</v>
      </c>
      <c r="P549" s="20" t="n">
        <v>0.002686239451984474</v>
      </c>
      <c r="Q549" s="27">
        <f>IF(O549&gt;0,O549,"")</f>
        <v/>
      </c>
      <c r="R549" s="28">
        <f>IF(O549&gt;0,P549,"")</f>
        <v/>
      </c>
    </row>
    <row r="550">
      <c r="A550" t="inlineStr">
        <is>
          <t>100001</t>
        </is>
      </c>
      <c r="B550" t="inlineStr">
        <is>
          <t>Uf Health Jacksonville</t>
        </is>
      </c>
      <c r="C550" t="inlineStr">
        <is>
          <t>Florida</t>
        </is>
      </c>
      <c r="D550" t="inlineStr">
        <is>
          <t>FL</t>
        </is>
      </c>
      <c r="E550" t="inlineStr">
        <is>
          <t>South Atlantic</t>
        </is>
      </c>
      <c r="F550" t="inlineStr">
        <is>
          <t>Rural Referral Center (RRC)</t>
        </is>
      </c>
      <c r="G550" s="16" t="n">
        <v>1.0369</v>
      </c>
      <c r="H550" s="16" t="n">
        <v>0.9851</v>
      </c>
      <c r="I550" s="16" t="n">
        <v>1.9123</v>
      </c>
      <c r="J550" s="16" t="n">
        <v>1.9066</v>
      </c>
      <c r="K550" s="17" t="n">
        <v>4320</v>
      </c>
      <c r="L550" s="16" t="n">
        <v>1</v>
      </c>
      <c r="M550" s="18" t="n">
        <v>57142798.69178504</v>
      </c>
      <c r="N550" s="18" t="n">
        <v>56860767.32073611</v>
      </c>
      <c r="O550" s="19" t="n">
        <v>-282031.3710489273</v>
      </c>
      <c r="P550" s="20" t="n">
        <v>-0.004935554041903669</v>
      </c>
      <c r="Q550" s="27">
        <f>IF(O550&gt;0,O550,"")</f>
        <v/>
      </c>
      <c r="R550" s="28">
        <f>IF(O550&gt;0,P550,"")</f>
        <v/>
      </c>
    </row>
    <row r="551">
      <c r="A551" t="inlineStr">
        <is>
          <t>100002</t>
        </is>
      </c>
      <c r="B551" t="inlineStr">
        <is>
          <t>Bethesda Hospital East</t>
        </is>
      </c>
      <c r="C551" t="inlineStr">
        <is>
          <t>Florida</t>
        </is>
      </c>
      <c r="D551" t="inlineStr">
        <is>
          <t>FL</t>
        </is>
      </c>
      <c r="E551" t="inlineStr">
        <is>
          <t>South Atlantic</t>
        </is>
      </c>
      <c r="F551" t="inlineStr">
        <is>
          <t>Rural Referral Center (RRC)</t>
        </is>
      </c>
      <c r="G551" s="16" t="n">
        <v>1.0369</v>
      </c>
      <c r="H551" s="16" t="n">
        <v>0.9851</v>
      </c>
      <c r="I551" s="16" t="n">
        <v>1.8475</v>
      </c>
      <c r="J551" s="16" t="n">
        <v>1.8505</v>
      </c>
      <c r="K551" s="17" t="n">
        <v>5347</v>
      </c>
      <c r="L551" s="16" t="n">
        <v>1</v>
      </c>
      <c r="M551" s="18" t="n">
        <v>68330778.13483407</v>
      </c>
      <c r="N551" s="18" t="n">
        <v>68307541.4155637</v>
      </c>
      <c r="O551" s="19" t="n">
        <v>-23236.71927036345</v>
      </c>
      <c r="P551" s="20" t="n">
        <v>-0.0003400622662969163</v>
      </c>
      <c r="Q551" s="27">
        <f>IF(O551&gt;0,O551,"")</f>
        <v/>
      </c>
      <c r="R551" s="28">
        <f>IF(O551&gt;0,P551,"")</f>
        <v/>
      </c>
    </row>
    <row r="552">
      <c r="A552" t="inlineStr">
        <is>
          <t>100006</t>
        </is>
      </c>
      <c r="B552" t="inlineStr">
        <is>
          <t>Orlando Health Orlando Regional Medical Center</t>
        </is>
      </c>
      <c r="C552" t="inlineStr">
        <is>
          <t>Florida</t>
        </is>
      </c>
      <c r="D552" t="inlineStr">
        <is>
          <t>FL</t>
        </is>
      </c>
      <c r="E552" t="inlineStr">
        <is>
          <t>South Atlantic</t>
        </is>
      </c>
      <c r="F552" t="inlineStr">
        <is>
          <t>Rural Referral Center (RRC)</t>
        </is>
      </c>
      <c r="G552" s="16" t="n">
        <v>1.0369</v>
      </c>
      <c r="H552" s="16" t="n">
        <v>0.9851</v>
      </c>
      <c r="I552" s="16" t="n">
        <v>2.0977</v>
      </c>
      <c r="J552" s="16" t="n">
        <v>2.1048</v>
      </c>
      <c r="K552" s="17" t="n">
        <v>12236</v>
      </c>
      <c r="L552" s="16" t="n">
        <v>1</v>
      </c>
      <c r="M552" s="18" t="n">
        <v>177543420.1433809</v>
      </c>
      <c r="N552" s="18" t="n">
        <v>177795057.5245446</v>
      </c>
      <c r="O552" s="19" t="n">
        <v>251637.3811637461</v>
      </c>
      <c r="P552" s="20" t="n">
        <v>0.001417328679150871</v>
      </c>
      <c r="Q552" s="27">
        <f>IF(O552&gt;0,O552,"")</f>
        <v/>
      </c>
      <c r="R552" s="28">
        <f>IF(O552&gt;0,P552,"")</f>
        <v/>
      </c>
    </row>
    <row r="553">
      <c r="A553" t="inlineStr">
        <is>
          <t>100007</t>
        </is>
      </c>
      <c r="B553" t="inlineStr">
        <is>
          <t>Adventhealth Orlando</t>
        </is>
      </c>
      <c r="C553" t="inlineStr">
        <is>
          <t>Florida</t>
        </is>
      </c>
      <c r="D553" t="inlineStr">
        <is>
          <t>FL</t>
        </is>
      </c>
      <c r="E553" t="inlineStr">
        <is>
          <t>South Atlantic</t>
        </is>
      </c>
      <c r="F553" t="inlineStr">
        <is>
          <t>Rural Referral Center (RRC)</t>
        </is>
      </c>
      <c r="G553" s="16" t="n">
        <v>1.0369</v>
      </c>
      <c r="H553" s="16" t="n">
        <v>0.9851</v>
      </c>
      <c r="I553" s="16" t="n">
        <v>2.011</v>
      </c>
      <c r="J553" s="16" t="n">
        <v>2.0096</v>
      </c>
      <c r="K553" s="17" t="n">
        <v>29591</v>
      </c>
      <c r="L553" s="16" t="n">
        <v>1</v>
      </c>
      <c r="M553" s="18" t="n">
        <v>411617137.1944727</v>
      </c>
      <c r="N553" s="18" t="n">
        <v>410524087.6778141</v>
      </c>
      <c r="O553" s="19" t="n">
        <v>-1093049.516658604</v>
      </c>
      <c r="P553" s="20" t="n">
        <v>-0.002655500507361485</v>
      </c>
      <c r="Q553" s="27">
        <f>IF(O553&gt;0,O553,"")</f>
        <v/>
      </c>
      <c r="R553" s="28">
        <f>IF(O553&gt;0,P553,"")</f>
        <v/>
      </c>
    </row>
    <row r="554">
      <c r="A554" t="inlineStr">
        <is>
          <t>100008</t>
        </is>
      </c>
      <c r="B554" t="inlineStr">
        <is>
          <t>Baptist Hospital Of Miami</t>
        </is>
      </c>
      <c r="C554" t="inlineStr">
        <is>
          <t>Florida</t>
        </is>
      </c>
      <c r="D554" t="inlineStr">
        <is>
          <t>FL</t>
        </is>
      </c>
      <c r="E554" t="inlineStr">
        <is>
          <t>South Atlantic</t>
        </is>
      </c>
      <c r="F554" t="inlineStr">
        <is>
          <t>Rural Referral Center (RRC)</t>
        </is>
      </c>
      <c r="G554" s="16" t="n">
        <v>1.0369</v>
      </c>
      <c r="H554" s="16" t="n">
        <v>0.9851</v>
      </c>
      <c r="I554" s="16" t="n">
        <v>2.1154</v>
      </c>
      <c r="J554" s="16" t="n">
        <v>2.118</v>
      </c>
      <c r="K554" s="17" t="n">
        <v>5467</v>
      </c>
      <c r="L554" s="16" t="n">
        <v>1</v>
      </c>
      <c r="M554" s="18" t="n">
        <v>79995085.9082426</v>
      </c>
      <c r="N554" s="18" t="n">
        <v>79936367.73043485</v>
      </c>
      <c r="O554" s="19" t="n">
        <v>-58718.17780774832</v>
      </c>
      <c r="P554" s="20" t="n">
        <v>-0.0007340223107591921</v>
      </c>
      <c r="Q554" s="27">
        <f>IF(O554&gt;0,O554,"")</f>
        <v/>
      </c>
      <c r="R554" s="28">
        <f>IF(O554&gt;0,P554,"")</f>
        <v/>
      </c>
    </row>
    <row r="555">
      <c r="A555" t="inlineStr">
        <is>
          <t>100012</t>
        </is>
      </c>
      <c r="B555" t="inlineStr">
        <is>
          <t>Lee Memorial Hospital</t>
        </is>
      </c>
      <c r="C555" t="inlineStr">
        <is>
          <t>Florida</t>
        </is>
      </c>
      <c r="D555" t="inlineStr">
        <is>
          <t>FL</t>
        </is>
      </c>
      <c r="E555" t="inlineStr">
        <is>
          <t>South Atlantic</t>
        </is>
      </c>
      <c r="F555" t="inlineStr">
        <is>
          <t>IPPS</t>
        </is>
      </c>
      <c r="G555" s="16" t="n">
        <v>1.0369</v>
      </c>
      <c r="H555" s="16" t="n">
        <v>0.9851</v>
      </c>
      <c r="I555" s="16" t="n">
        <v>1.8547</v>
      </c>
      <c r="J555" s="16" t="n">
        <v>1.8583</v>
      </c>
      <c r="K555" s="17" t="n">
        <v>8628</v>
      </c>
      <c r="L555" s="16" t="n">
        <v>1</v>
      </c>
      <c r="M555" s="18" t="n">
        <v>110689275.1885412</v>
      </c>
      <c r="N555" s="18" t="n">
        <v>110686675.6017359</v>
      </c>
      <c r="O555" s="19" t="n">
        <v>-2599.586805254221</v>
      </c>
      <c r="P555" s="20" t="n">
        <v>-2.348544428379577e-05</v>
      </c>
      <c r="Q555" s="27">
        <f>IF(O555&gt;0,O555,"")</f>
        <v/>
      </c>
      <c r="R555" s="28">
        <f>IF(O555&gt;0,P555,"")</f>
        <v/>
      </c>
    </row>
    <row r="556">
      <c r="A556" t="inlineStr">
        <is>
          <t>100014</t>
        </is>
      </c>
      <c r="B556" t="inlineStr">
        <is>
          <t>Adventhealth New Smyrna Beach</t>
        </is>
      </c>
      <c r="C556" t="inlineStr">
        <is>
          <t>Florida</t>
        </is>
      </c>
      <c r="D556" t="inlineStr">
        <is>
          <t>FL</t>
        </is>
      </c>
      <c r="E556" t="inlineStr">
        <is>
          <t>South Atlantic</t>
        </is>
      </c>
      <c r="F556" t="inlineStr">
        <is>
          <t>Rural Referral Center (RRC)</t>
        </is>
      </c>
      <c r="G556" s="16" t="n">
        <v>1.0369</v>
      </c>
      <c r="H556" s="16" t="n">
        <v>0.9851</v>
      </c>
      <c r="I556" s="16" t="n">
        <v>1.5726</v>
      </c>
      <c r="J556" s="16" t="n">
        <v>1.5675</v>
      </c>
      <c r="K556" s="17" t="n">
        <v>2120</v>
      </c>
      <c r="L556" s="16" t="n">
        <v>1</v>
      </c>
      <c r="M556" s="18" t="n">
        <v>23060879.55362634</v>
      </c>
      <c r="N556" s="18" t="n">
        <v>22941023.56477331</v>
      </c>
      <c r="O556" s="19" t="n">
        <v>-119855.9888530262</v>
      </c>
      <c r="P556" s="20" t="n">
        <v>-0.00519737283108869</v>
      </c>
      <c r="Q556" s="27">
        <f>IF(O556&gt;0,O556,"")</f>
        <v/>
      </c>
      <c r="R556" s="28">
        <f>IF(O556&gt;0,P556,"")</f>
        <v/>
      </c>
    </row>
    <row r="557">
      <c r="A557" t="inlineStr">
        <is>
          <t>100017</t>
        </is>
      </c>
      <c r="B557" t="inlineStr">
        <is>
          <t>Halifax Health Medical Center</t>
        </is>
      </c>
      <c r="C557" t="inlineStr">
        <is>
          <t>Florida</t>
        </is>
      </c>
      <c r="D557" t="inlineStr">
        <is>
          <t>FL</t>
        </is>
      </c>
      <c r="E557" t="inlineStr">
        <is>
          <t>South Atlantic</t>
        </is>
      </c>
      <c r="F557" t="inlineStr">
        <is>
          <t>Rural Referral Center (RRC)</t>
        </is>
      </c>
      <c r="G557" s="16" t="n">
        <v>1.0369</v>
      </c>
      <c r="H557" s="16" t="n">
        <v>0.9851</v>
      </c>
      <c r="I557" s="16" t="n">
        <v>1.8957</v>
      </c>
      <c r="J557" s="16" t="n">
        <v>1.8897</v>
      </c>
      <c r="K557" s="17" t="n">
        <v>3800</v>
      </c>
      <c r="L557" s="16" t="n">
        <v>1</v>
      </c>
      <c r="M557" s="18" t="n">
        <v>49828170.51118203</v>
      </c>
      <c r="N557" s="18" t="n">
        <v>49573072.87633175</v>
      </c>
      <c r="O557" s="19" t="n">
        <v>-255097.634850271</v>
      </c>
      <c r="P557" s="20" t="n">
        <v>-0.005119546478091628</v>
      </c>
      <c r="Q557" s="27">
        <f>IF(O557&gt;0,O557,"")</f>
        <v/>
      </c>
      <c r="R557" s="28">
        <f>IF(O557&gt;0,P557,"")</f>
        <v/>
      </c>
    </row>
    <row r="558">
      <c r="A558" t="inlineStr">
        <is>
          <t>100018</t>
        </is>
      </c>
      <c r="B558" t="inlineStr">
        <is>
          <t>Naples Community Hospital</t>
        </is>
      </c>
      <c r="C558" t="inlineStr">
        <is>
          <t>Florida</t>
        </is>
      </c>
      <c r="D558" t="inlineStr">
        <is>
          <t>FL</t>
        </is>
      </c>
      <c r="E558" t="inlineStr">
        <is>
          <t>South Atlantic</t>
        </is>
      </c>
      <c r="F558" t="inlineStr">
        <is>
          <t>Rural Referral Center (RRC)</t>
        </is>
      </c>
      <c r="G558" s="16" t="n">
        <v>1.0369</v>
      </c>
      <c r="H558" s="16" t="n">
        <v>0.9851</v>
      </c>
      <c r="I558" s="16" t="n">
        <v>1.9034</v>
      </c>
      <c r="J558" s="16" t="n">
        <v>1.9084</v>
      </c>
      <c r="K558" s="17" t="n">
        <v>11209</v>
      </c>
      <c r="L558" s="16" t="n">
        <v>1</v>
      </c>
      <c r="M558" s="18" t="n">
        <v>147576997.2026412</v>
      </c>
      <c r="N558" s="18" t="n">
        <v>147674550.5099723</v>
      </c>
      <c r="O558" s="19" t="n">
        <v>97553.30733117461</v>
      </c>
      <c r="P558" s="20" t="n">
        <v>0.0006610332855412559</v>
      </c>
      <c r="Q558" s="27">
        <f>IF(O558&gt;0,O558,"")</f>
        <v/>
      </c>
      <c r="R558" s="28">
        <f>IF(O558&gt;0,P558,"")</f>
        <v/>
      </c>
    </row>
    <row r="559">
      <c r="A559" t="inlineStr">
        <is>
          <t>100019</t>
        </is>
      </c>
      <c r="B559" t="inlineStr">
        <is>
          <t>Holmes Regional Medical Center</t>
        </is>
      </c>
      <c r="C559" t="inlineStr">
        <is>
          <t>Florida</t>
        </is>
      </c>
      <c r="D559" t="inlineStr">
        <is>
          <t>FL</t>
        </is>
      </c>
      <c r="E559" t="inlineStr">
        <is>
          <t>South Atlantic</t>
        </is>
      </c>
      <c r="F559" t="inlineStr">
        <is>
          <t>IPPS</t>
        </is>
      </c>
      <c r="G559" s="16" t="n">
        <v>1.0369</v>
      </c>
      <c r="H559" s="16" t="n">
        <v>0.9851</v>
      </c>
      <c r="I559" s="16" t="n">
        <v>2.0846</v>
      </c>
      <c r="J559" s="16" t="n">
        <v>2.0878</v>
      </c>
      <c r="K559" s="17" t="n">
        <v>7064</v>
      </c>
      <c r="L559" s="16" t="n">
        <v>1</v>
      </c>
      <c r="M559" s="18" t="n">
        <v>101858003.460063</v>
      </c>
      <c r="N559" s="18" t="n">
        <v>101814343.2956102</v>
      </c>
      <c r="O559" s="19" t="n">
        <v>-43660.16445282102</v>
      </c>
      <c r="P559" s="20" t="n">
        <v>-0.0004286375441271978</v>
      </c>
      <c r="Q559" s="27">
        <f>IF(O559&gt;0,O559,"")</f>
        <v/>
      </c>
      <c r="R559" s="28">
        <f>IF(O559&gt;0,P559,"")</f>
        <v/>
      </c>
    </row>
    <row r="560">
      <c r="A560" t="inlineStr">
        <is>
          <t>100022</t>
        </is>
      </c>
      <c r="B560" t="inlineStr">
        <is>
          <t>Jackson Memorial Hospital</t>
        </is>
      </c>
      <c r="C560" t="inlineStr">
        <is>
          <t>Florida</t>
        </is>
      </c>
      <c r="D560" t="inlineStr">
        <is>
          <t>FL</t>
        </is>
      </c>
      <c r="E560" t="inlineStr">
        <is>
          <t>South Atlantic</t>
        </is>
      </c>
      <c r="F560" t="inlineStr">
        <is>
          <t>Rural Referral Center (RRC)</t>
        </is>
      </c>
      <c r="G560" s="16" t="n">
        <v>1.0369</v>
      </c>
      <c r="H560" s="16" t="n">
        <v>0.9851</v>
      </c>
      <c r="I560" s="16" t="n">
        <v>2.094</v>
      </c>
      <c r="J560" s="16" t="n">
        <v>2.0965</v>
      </c>
      <c r="K560" s="17" t="n">
        <v>6246</v>
      </c>
      <c r="L560" s="16" t="n">
        <v>1</v>
      </c>
      <c r="M560" s="18" t="n">
        <v>90469125.52909119</v>
      </c>
      <c r="N560" s="18" t="n">
        <v>90399541.38411605</v>
      </c>
      <c r="O560" s="19" t="n">
        <v>-69584.14497514069</v>
      </c>
      <c r="P560" s="20" t="n">
        <v>-0.0007691479780332933</v>
      </c>
      <c r="Q560" s="27">
        <f>IF(O560&gt;0,O560,"")</f>
        <v/>
      </c>
      <c r="R560" s="28">
        <f>IF(O560&gt;0,P560,"")</f>
        <v/>
      </c>
    </row>
    <row r="561">
      <c r="A561" t="inlineStr">
        <is>
          <t>100023</t>
        </is>
      </c>
      <c r="B561" t="inlineStr">
        <is>
          <t>Hca Florida Citrus Hospital</t>
        </is>
      </c>
      <c r="C561" t="inlineStr">
        <is>
          <t>Florida</t>
        </is>
      </c>
      <c r="D561" t="inlineStr">
        <is>
          <t>FL</t>
        </is>
      </c>
      <c r="E561" t="inlineStr">
        <is>
          <t>South Atlantic</t>
        </is>
      </c>
      <c r="F561" t="inlineStr">
        <is>
          <t>Rural Referral Center (RRC)</t>
        </is>
      </c>
      <c r="G561" s="16" t="n">
        <v>1.0369</v>
      </c>
      <c r="H561" s="16" t="n">
        <v>0.9851</v>
      </c>
      <c r="I561" s="16" t="n">
        <v>1.9296</v>
      </c>
      <c r="J561" s="16" t="n">
        <v>1.934</v>
      </c>
      <c r="K561" s="17" t="n">
        <v>3059</v>
      </c>
      <c r="L561" s="16" t="n">
        <v>1</v>
      </c>
      <c r="M561" s="18" t="n">
        <v>40828977.39293841</v>
      </c>
      <c r="N561" s="18" t="n">
        <v>40841842.60410363</v>
      </c>
      <c r="O561" s="19" t="n">
        <v>12865.21116521955</v>
      </c>
      <c r="P561" s="20" t="n">
        <v>0.0003151000095203132</v>
      </c>
      <c r="Q561" s="27">
        <f>IF(O561&gt;0,O561,"")</f>
        <v/>
      </c>
      <c r="R561" s="28">
        <f>IF(O561&gt;0,P561,"")</f>
        <v/>
      </c>
    </row>
    <row r="562">
      <c r="A562" t="inlineStr">
        <is>
          <t>100025</t>
        </is>
      </c>
      <c r="B562" t="inlineStr">
        <is>
          <t>Ascension Sacred Heart Pensacola</t>
        </is>
      </c>
      <c r="C562" t="inlineStr">
        <is>
          <t>Florida</t>
        </is>
      </c>
      <c r="D562" t="inlineStr">
        <is>
          <t>FL</t>
        </is>
      </c>
      <c r="E562" t="inlineStr">
        <is>
          <t>South Atlantic</t>
        </is>
      </c>
      <c r="F562" t="inlineStr">
        <is>
          <t>Rural Referral Center (RRC)</t>
        </is>
      </c>
      <c r="G562" s="16" t="n">
        <v>1.0369</v>
      </c>
      <c r="H562" s="16" t="n">
        <v>0.9851</v>
      </c>
      <c r="I562" s="16" t="n">
        <v>1.9997</v>
      </c>
      <c r="J562" s="16" t="n">
        <v>2.0038</v>
      </c>
      <c r="K562" s="17" t="n">
        <v>5619</v>
      </c>
      <c r="L562" s="16" t="n">
        <v>1</v>
      </c>
      <c r="M562" s="18" t="n">
        <v>77722294.61935085</v>
      </c>
      <c r="N562" s="18" t="n">
        <v>77728947.11091518</v>
      </c>
      <c r="O562" s="19" t="n">
        <v>6652.491564333439</v>
      </c>
      <c r="P562" s="20" t="n">
        <v>8.559309265011252e-05</v>
      </c>
      <c r="Q562" s="27">
        <f>IF(O562&gt;0,O562,"")</f>
        <v/>
      </c>
      <c r="R562" s="28">
        <f>IF(O562&gt;0,P562,"")</f>
        <v/>
      </c>
    </row>
    <row r="563">
      <c r="A563" t="inlineStr">
        <is>
          <t>100026</t>
        </is>
      </c>
      <c r="B563" t="inlineStr">
        <is>
          <t>Ascension Sacred Heart Bay</t>
        </is>
      </c>
      <c r="C563" t="inlineStr">
        <is>
          <t>Florida</t>
        </is>
      </c>
      <c r="D563" t="inlineStr">
        <is>
          <t>FL</t>
        </is>
      </c>
      <c r="E563" t="inlineStr">
        <is>
          <t>South Atlantic</t>
        </is>
      </c>
      <c r="F563" t="inlineStr">
        <is>
          <t>Rural Referral Center (RRC)</t>
        </is>
      </c>
      <c r="G563" s="16" t="n">
        <v>1.0369</v>
      </c>
      <c r="H563" s="16" t="n">
        <v>0.9851</v>
      </c>
      <c r="I563" s="16" t="n">
        <v>1.9928</v>
      </c>
      <c r="J563" s="16" t="n">
        <v>2.0076</v>
      </c>
      <c r="K563" s="17" t="n">
        <v>3141</v>
      </c>
      <c r="L563" s="16" t="n">
        <v>1</v>
      </c>
      <c r="M563" s="18" t="n">
        <v>43296559.40306747</v>
      </c>
      <c r="N563" s="18" t="n">
        <v>43532589.74211874</v>
      </c>
      <c r="O563" s="19" t="n">
        <v>236030.339051269</v>
      </c>
      <c r="P563" s="20" t="n">
        <v>0.005451480263222641</v>
      </c>
      <c r="Q563" s="27">
        <f>IF(O563&gt;0,O563,"")</f>
        <v/>
      </c>
      <c r="R563" s="28">
        <f>IF(O563&gt;0,P563,"")</f>
        <v/>
      </c>
    </row>
    <row r="564">
      <c r="A564" t="inlineStr">
        <is>
          <t>100028</t>
        </is>
      </c>
      <c r="B564" t="inlineStr">
        <is>
          <t>Parrish Medical Center</t>
        </is>
      </c>
      <c r="C564" t="inlineStr">
        <is>
          <t>Florida</t>
        </is>
      </c>
      <c r="D564" t="inlineStr">
        <is>
          <t>FL</t>
        </is>
      </c>
      <c r="E564" t="inlineStr">
        <is>
          <t>South Atlantic</t>
        </is>
      </c>
      <c r="F564" t="inlineStr">
        <is>
          <t>IPPS</t>
        </is>
      </c>
      <c r="G564" s="16" t="n">
        <v>1.0369</v>
      </c>
      <c r="H564" s="16" t="n">
        <v>0.9851</v>
      </c>
      <c r="I564" s="16" t="n">
        <v>1.7967</v>
      </c>
      <c r="J564" s="16" t="n">
        <v>1.7886</v>
      </c>
      <c r="K564" s="17" t="n">
        <v>1363</v>
      </c>
      <c r="L564" s="16" t="n">
        <v>1</v>
      </c>
      <c r="M564" s="18" t="n">
        <v>16939210.2631151</v>
      </c>
      <c r="N564" s="18" t="n">
        <v>16829780.92788682</v>
      </c>
      <c r="O564" s="19" t="n">
        <v>-109429.335228283</v>
      </c>
      <c r="P564" s="20" t="n">
        <v>-0.006460120249322594</v>
      </c>
      <c r="Q564" s="27">
        <f>IF(O564&gt;0,O564,"")</f>
        <v/>
      </c>
      <c r="R564" s="28">
        <f>IF(O564&gt;0,P564,"")</f>
        <v/>
      </c>
    </row>
    <row r="565">
      <c r="A565" t="inlineStr">
        <is>
          <t>100029</t>
        </is>
      </c>
      <c r="B565" t="inlineStr">
        <is>
          <t>North Shore Medical Center</t>
        </is>
      </c>
      <c r="C565" t="inlineStr">
        <is>
          <t>Florida</t>
        </is>
      </c>
      <c r="D565" t="inlineStr">
        <is>
          <t>FL</t>
        </is>
      </c>
      <c r="E565" t="inlineStr">
        <is>
          <t>South Atlantic</t>
        </is>
      </c>
      <c r="F565" t="inlineStr">
        <is>
          <t>IPPS</t>
        </is>
      </c>
      <c r="G565" s="16" t="n">
        <v>1.0369</v>
      </c>
      <c r="H565" s="16" t="n">
        <v>0.9851</v>
      </c>
      <c r="I565" s="16" t="n">
        <v>1.94</v>
      </c>
      <c r="J565" s="16" t="n">
        <v>1.9423</v>
      </c>
      <c r="K565" s="17" t="n">
        <v>1396</v>
      </c>
      <c r="L565" s="16" t="n">
        <v>1</v>
      </c>
      <c r="M565" s="18" t="n">
        <v>18733066.87228487</v>
      </c>
      <c r="N565" s="18" t="n">
        <v>18718502.81289261</v>
      </c>
      <c r="O565" s="19" t="n">
        <v>-14564.0593922548</v>
      </c>
      <c r="P565" s="20" t="n">
        <v>-0.0007774519512233197</v>
      </c>
      <c r="Q565" s="27">
        <f>IF(O565&gt;0,O565,"")</f>
        <v/>
      </c>
      <c r="R565" s="28">
        <f>IF(O565&gt;0,P565,"")</f>
        <v/>
      </c>
    </row>
    <row r="566">
      <c r="A566" t="inlineStr">
        <is>
          <t>100030</t>
        </is>
      </c>
      <c r="B566" t="inlineStr">
        <is>
          <t>Orlando Health-Health Central Hospital</t>
        </is>
      </c>
      <c r="C566" t="inlineStr">
        <is>
          <t>Florida</t>
        </is>
      </c>
      <c r="D566" t="inlineStr">
        <is>
          <t>FL</t>
        </is>
      </c>
      <c r="E566" t="inlineStr">
        <is>
          <t>South Atlantic</t>
        </is>
      </c>
      <c r="F566" t="inlineStr">
        <is>
          <t>IPPS</t>
        </is>
      </c>
      <c r="G566" s="16" t="n">
        <v>1.0369</v>
      </c>
      <c r="H566" s="16" t="n">
        <v>0.9851</v>
      </c>
      <c r="I566" s="16" t="n">
        <v>1.5282</v>
      </c>
      <c r="J566" s="16" t="n">
        <v>1.5179</v>
      </c>
      <c r="K566" s="17" t="n">
        <v>2635</v>
      </c>
      <c r="L566" s="16" t="n">
        <v>1</v>
      </c>
      <c r="M566" s="18" t="n">
        <v>27853677.96531504</v>
      </c>
      <c r="N566" s="18" t="n">
        <v>27611700.95023755</v>
      </c>
      <c r="O566" s="19" t="n">
        <v>-241977.0150774904</v>
      </c>
      <c r="P566" s="20" t="n">
        <v>-0.008687434936916184</v>
      </c>
      <c r="Q566" s="27">
        <f>IF(O566&gt;0,O566,"")</f>
        <v/>
      </c>
      <c r="R566" s="28">
        <f>IF(O566&gt;0,P566,"")</f>
        <v/>
      </c>
    </row>
    <row r="567">
      <c r="A567" t="inlineStr">
        <is>
          <t>100032</t>
        </is>
      </c>
      <c r="B567" t="inlineStr">
        <is>
          <t>Orlando Health Bayfront Hospital</t>
        </is>
      </c>
      <c r="C567" t="inlineStr">
        <is>
          <t>Florida</t>
        </is>
      </c>
      <c r="D567" t="inlineStr">
        <is>
          <t>FL</t>
        </is>
      </c>
      <c r="E567" t="inlineStr">
        <is>
          <t>South Atlantic</t>
        </is>
      </c>
      <c r="F567" t="inlineStr">
        <is>
          <t>Rural Referral Center (RRC)</t>
        </is>
      </c>
      <c r="G567" s="16" t="n">
        <v>1.0369</v>
      </c>
      <c r="H567" s="16" t="n">
        <v>0.9851</v>
      </c>
      <c r="I567" s="16" t="n">
        <v>1.9197</v>
      </c>
      <c r="J567" s="16" t="n">
        <v>1.9237</v>
      </c>
      <c r="K567" s="17" t="n">
        <v>2349</v>
      </c>
      <c r="L567" s="16" t="n">
        <v>1</v>
      </c>
      <c r="M567" s="18" t="n">
        <v>31191633.32907336</v>
      </c>
      <c r="N567" s="18" t="n">
        <v>31195341.36111502</v>
      </c>
      <c r="O567" s="19" t="n">
        <v>3708.032041661441</v>
      </c>
      <c r="P567" s="20" t="n">
        <v>0.0001188790597318682</v>
      </c>
      <c r="Q567" s="27">
        <f>IF(O567&gt;0,O567,"")</f>
        <v/>
      </c>
      <c r="R567" s="28">
        <f>IF(O567&gt;0,P567,"")</f>
        <v/>
      </c>
    </row>
    <row r="568">
      <c r="A568" t="inlineStr">
        <is>
          <t>100034</t>
        </is>
      </c>
      <c r="B568" t="inlineStr">
        <is>
          <t>Mount Sinai Medical Center Of Florida, Inc</t>
        </is>
      </c>
      <c r="C568" t="inlineStr">
        <is>
          <t>Florida</t>
        </is>
      </c>
      <c r="D568" t="inlineStr">
        <is>
          <t>FL</t>
        </is>
      </c>
      <c r="E568" t="inlineStr">
        <is>
          <t>South Atlantic</t>
        </is>
      </c>
      <c r="F568" t="inlineStr">
        <is>
          <t>Rural Referral Center (RRC)</t>
        </is>
      </c>
      <c r="G568" s="16" t="n">
        <v>1.0369</v>
      </c>
      <c r="H568" s="16" t="n">
        <v>0.9851</v>
      </c>
      <c r="I568" s="16" t="n">
        <v>2.0303</v>
      </c>
      <c r="J568" s="16" t="n">
        <v>2.0346</v>
      </c>
      <c r="K568" s="17" t="n">
        <v>4533</v>
      </c>
      <c r="L568" s="16" t="n">
        <v>1</v>
      </c>
      <c r="M568" s="18" t="n">
        <v>63660151.6578059</v>
      </c>
      <c r="N568" s="18" t="n">
        <v>63669895.90080838</v>
      </c>
      <c r="O568" s="19" t="n">
        <v>9744.243002481759</v>
      </c>
      <c r="P568" s="20" t="n">
        <v>0.0001530666005142471</v>
      </c>
      <c r="Q568" s="27">
        <f>IF(O568&gt;0,O568,"")</f>
        <v/>
      </c>
      <c r="R568" s="28">
        <f>IF(O568&gt;0,P568,"")</f>
        <v/>
      </c>
    </row>
    <row r="569">
      <c r="A569" t="inlineStr">
        <is>
          <t>100035</t>
        </is>
      </c>
      <c r="B569" t="inlineStr">
        <is>
          <t>Manatee Memorial Hospital</t>
        </is>
      </c>
      <c r="C569" t="inlineStr">
        <is>
          <t>Florida</t>
        </is>
      </c>
      <c r="D569" t="inlineStr">
        <is>
          <t>FL</t>
        </is>
      </c>
      <c r="E569" t="inlineStr">
        <is>
          <t>South Atlantic</t>
        </is>
      </c>
      <c r="F569" t="inlineStr">
        <is>
          <t>IPPS</t>
        </is>
      </c>
      <c r="G569" s="16" t="n">
        <v>1.0369</v>
      </c>
      <c r="H569" s="16" t="n">
        <v>0.9851</v>
      </c>
      <c r="I569" s="16" t="n">
        <v>2.0005</v>
      </c>
      <c r="J569" s="16" t="n">
        <v>2.0088</v>
      </c>
      <c r="K569" s="17" t="n">
        <v>3713</v>
      </c>
      <c r="L569" s="16" t="n">
        <v>1</v>
      </c>
      <c r="M569" s="18" t="n">
        <v>51378951.84039665</v>
      </c>
      <c r="N569" s="18" t="n">
        <v>51490964.81368946</v>
      </c>
      <c r="O569" s="19" t="n">
        <v>112012.9732928053</v>
      </c>
      <c r="P569" s="20" t="n">
        <v>0.002180133484247827</v>
      </c>
      <c r="Q569" s="27">
        <f>IF(O569&gt;0,O569,"")</f>
        <v/>
      </c>
      <c r="R569" s="28">
        <f>IF(O569&gt;0,P569,"")</f>
        <v/>
      </c>
    </row>
    <row r="570">
      <c r="A570" t="inlineStr">
        <is>
          <t>100038</t>
        </is>
      </c>
      <c r="B570" t="inlineStr">
        <is>
          <t>Memorial Regional Hospital</t>
        </is>
      </c>
      <c r="C570" t="inlineStr">
        <is>
          <t>Florida</t>
        </is>
      </c>
      <c r="D570" t="inlineStr">
        <is>
          <t>FL</t>
        </is>
      </c>
      <c r="E570" t="inlineStr">
        <is>
          <t>South Atlantic</t>
        </is>
      </c>
      <c r="F570" t="inlineStr">
        <is>
          <t>IPPS</t>
        </is>
      </c>
      <c r="G570" s="16" t="n">
        <v>1.0369</v>
      </c>
      <c r="H570" s="16" t="n">
        <v>0.9851</v>
      </c>
      <c r="I570" s="16" t="n">
        <v>2.032</v>
      </c>
      <c r="J570" s="16" t="n">
        <v>2.0322</v>
      </c>
      <c r="K570" s="17" t="n">
        <v>3786</v>
      </c>
      <c r="L570" s="16" t="n">
        <v>1</v>
      </c>
      <c r="M570" s="18" t="n">
        <v>53214017.54447614</v>
      </c>
      <c r="N570" s="18" t="n">
        <v>53114908.44766217</v>
      </c>
      <c r="O570" s="19" t="n">
        <v>-99109.09681396931</v>
      </c>
      <c r="P570" s="20" t="n">
        <v>-0.001862462211787226</v>
      </c>
      <c r="Q570" s="27">
        <f>IF(O570&gt;0,O570,"")</f>
        <v/>
      </c>
      <c r="R570" s="28">
        <f>IF(O570&gt;0,P570,"")</f>
        <v/>
      </c>
    </row>
    <row r="571">
      <c r="A571" t="inlineStr">
        <is>
          <t>100039</t>
        </is>
      </c>
      <c r="B571" t="inlineStr">
        <is>
          <t>Broward Health Medical Center</t>
        </is>
      </c>
      <c r="C571" t="inlineStr">
        <is>
          <t>Florida</t>
        </is>
      </c>
      <c r="D571" t="inlineStr">
        <is>
          <t>FL</t>
        </is>
      </c>
      <c r="E571" t="inlineStr">
        <is>
          <t>South Atlantic</t>
        </is>
      </c>
      <c r="F571" t="inlineStr">
        <is>
          <t>Rural Referral Center (RRC)</t>
        </is>
      </c>
      <c r="G571" s="16" t="n">
        <v>1.0369</v>
      </c>
      <c r="H571" s="16" t="n">
        <v>0.9851</v>
      </c>
      <c r="I571" s="16" t="n">
        <v>2.1435</v>
      </c>
      <c r="J571" s="16" t="n">
        <v>2.1474</v>
      </c>
      <c r="K571" s="17" t="n">
        <v>2674</v>
      </c>
      <c r="L571" s="16" t="n">
        <v>1</v>
      </c>
      <c r="M571" s="18" t="n">
        <v>39646661.78778312</v>
      </c>
      <c r="N571" s="18" t="n">
        <v>39640920.64759006</v>
      </c>
      <c r="O571" s="19" t="n">
        <v>-5741.14019306004</v>
      </c>
      <c r="P571" s="20" t="n">
        <v>-0.0001448076567906441</v>
      </c>
      <c r="Q571" s="27">
        <f>IF(O571&gt;0,O571,"")</f>
        <v/>
      </c>
      <c r="R571" s="28">
        <f>IF(O571&gt;0,P571,"")</f>
        <v/>
      </c>
    </row>
    <row r="572">
      <c r="A572" t="inlineStr">
        <is>
          <t>100040</t>
        </is>
      </c>
      <c r="B572" t="inlineStr">
        <is>
          <t>Ascension St Vincent'S Riverside</t>
        </is>
      </c>
      <c r="C572" t="inlineStr">
        <is>
          <t>Florida</t>
        </is>
      </c>
      <c r="D572" t="inlineStr">
        <is>
          <t>FL</t>
        </is>
      </c>
      <c r="E572" t="inlineStr">
        <is>
          <t>South Atlantic</t>
        </is>
      </c>
      <c r="F572" t="inlineStr">
        <is>
          <t>Rural Referral Center (RRC)</t>
        </is>
      </c>
      <c r="G572" s="16" t="n">
        <v>1.0369</v>
      </c>
      <c r="H572" s="16" t="n">
        <v>0.9851</v>
      </c>
      <c r="I572" s="16" t="n">
        <v>2.2872</v>
      </c>
      <c r="J572" s="16" t="n">
        <v>2.3047</v>
      </c>
      <c r="K572" s="17" t="n">
        <v>3465</v>
      </c>
      <c r="L572" s="16" t="n">
        <v>1</v>
      </c>
      <c r="M572" s="18" t="n">
        <v>54818748.50705796</v>
      </c>
      <c r="N572" s="18" t="n">
        <v>55129876.7231576</v>
      </c>
      <c r="O572" s="19" t="n">
        <v>311128.2160996348</v>
      </c>
      <c r="P572" s="20" t="n">
        <v>0.0056755804277359</v>
      </c>
      <c r="Q572" s="27">
        <f>IF(O572&gt;0,O572,"")</f>
        <v/>
      </c>
      <c r="R572" s="28">
        <f>IF(O572&gt;0,P572,"")</f>
        <v/>
      </c>
    </row>
    <row r="573">
      <c r="A573" t="inlineStr">
        <is>
          <t>100043</t>
        </is>
      </c>
      <c r="B573" t="inlineStr">
        <is>
          <t>Mease Dunedin Hospital</t>
        </is>
      </c>
      <c r="C573" t="inlineStr">
        <is>
          <t>Florida</t>
        </is>
      </c>
      <c r="D573" t="inlineStr">
        <is>
          <t>FL</t>
        </is>
      </c>
      <c r="E573" t="inlineStr">
        <is>
          <t>South Atlantic</t>
        </is>
      </c>
      <c r="F573" t="inlineStr">
        <is>
          <t>IPPS</t>
        </is>
      </c>
      <c r="G573" s="16" t="n">
        <v>1.0369</v>
      </c>
      <c r="H573" s="16" t="n">
        <v>0.9851</v>
      </c>
      <c r="I573" s="16" t="n">
        <v>1.4793</v>
      </c>
      <c r="J573" s="16" t="n">
        <v>1.4665</v>
      </c>
      <c r="K573" s="17" t="n">
        <v>1358</v>
      </c>
      <c r="L573" s="16" t="n">
        <v>1</v>
      </c>
      <c r="M573" s="18" t="n">
        <v>13895614.66828059</v>
      </c>
      <c r="N573" s="18" t="n">
        <v>13748370.20144172</v>
      </c>
      <c r="O573" s="19" t="n">
        <v>-147244.4668388646</v>
      </c>
      <c r="P573" s="20" t="n">
        <v>-0.01059647020689041</v>
      </c>
      <c r="Q573" s="27">
        <f>IF(O573&gt;0,O573,"")</f>
        <v/>
      </c>
      <c r="R573" s="28">
        <f>IF(O573&gt;0,P573,"")</f>
        <v/>
      </c>
    </row>
    <row r="574">
      <c r="A574" t="inlineStr">
        <is>
          <t>100044</t>
        </is>
      </c>
      <c r="B574" t="inlineStr">
        <is>
          <t>Cleveland Clinic Martin North Hospital</t>
        </is>
      </c>
      <c r="C574" t="inlineStr">
        <is>
          <t>Florida</t>
        </is>
      </c>
      <c r="D574" t="inlineStr">
        <is>
          <t>FL</t>
        </is>
      </c>
      <c r="E574" t="inlineStr">
        <is>
          <t>South Atlantic</t>
        </is>
      </c>
      <c r="F574" t="inlineStr">
        <is>
          <t>IPPS</t>
        </is>
      </c>
      <c r="G574" s="16" t="n">
        <v>1.0369</v>
      </c>
      <c r="H574" s="16" t="n">
        <v>0.9851</v>
      </c>
      <c r="I574" s="16" t="n">
        <v>1.709</v>
      </c>
      <c r="J574" s="16" t="n">
        <v>1.7052</v>
      </c>
      <c r="K574" s="17" t="n">
        <v>9437</v>
      </c>
      <c r="L574" s="16" t="n">
        <v>1</v>
      </c>
      <c r="M574" s="18" t="n">
        <v>111557237.9456927</v>
      </c>
      <c r="N574" s="18" t="n">
        <v>111090944.6095759</v>
      </c>
      <c r="O574" s="19" t="n">
        <v>-466293.3361167312</v>
      </c>
      <c r="P574" s="20" t="n">
        <v>-0.004179857306468345</v>
      </c>
      <c r="Q574" s="27">
        <f>IF(O574&gt;0,O574,"")</f>
        <v/>
      </c>
      <c r="R574" s="28">
        <f>IF(O574&gt;0,P574,"")</f>
        <v/>
      </c>
    </row>
    <row r="575">
      <c r="A575" t="inlineStr">
        <is>
          <t>100045</t>
        </is>
      </c>
      <c r="B575" t="inlineStr">
        <is>
          <t>Adventhealth Deland</t>
        </is>
      </c>
      <c r="C575" t="inlineStr">
        <is>
          <t>Florida</t>
        </is>
      </c>
      <c r="D575" t="inlineStr">
        <is>
          <t>FL</t>
        </is>
      </c>
      <c r="E575" t="inlineStr">
        <is>
          <t>South Atlantic</t>
        </is>
      </c>
      <c r="F575" t="inlineStr">
        <is>
          <t>Rural Referral Center (RRC)</t>
        </is>
      </c>
      <c r="G575" s="16" t="n">
        <v>1.0369</v>
      </c>
      <c r="H575" s="16" t="n">
        <v>0.9851</v>
      </c>
      <c r="I575" s="16" t="n">
        <v>1.6271</v>
      </c>
      <c r="J575" s="16" t="n">
        <v>1.6253</v>
      </c>
      <c r="K575" s="17" t="n">
        <v>2316</v>
      </c>
      <c r="L575" s="16" t="n">
        <v>1</v>
      </c>
      <c r="M575" s="18" t="n">
        <v>26066008.66905597</v>
      </c>
      <c r="N575" s="18" t="n">
        <v>25986121.8769213</v>
      </c>
      <c r="O575" s="19" t="n">
        <v>-79886.79213467613</v>
      </c>
      <c r="P575" s="20" t="n">
        <v>-0.00306478805976586</v>
      </c>
      <c r="Q575" s="27">
        <f>IF(O575&gt;0,O575,"")</f>
        <v/>
      </c>
      <c r="R575" s="28">
        <f>IF(O575&gt;0,P575,"")</f>
        <v/>
      </c>
    </row>
    <row r="576">
      <c r="A576" t="inlineStr">
        <is>
          <t>100046</t>
        </is>
      </c>
      <c r="B576" t="inlineStr">
        <is>
          <t>Adventhealth Zephyrhills</t>
        </is>
      </c>
      <c r="C576" t="inlineStr">
        <is>
          <t>Florida</t>
        </is>
      </c>
      <c r="D576" t="inlineStr">
        <is>
          <t>FL</t>
        </is>
      </c>
      <c r="E576" t="inlineStr">
        <is>
          <t>South Atlantic</t>
        </is>
      </c>
      <c r="F576" t="inlineStr">
        <is>
          <t>IPPS</t>
        </is>
      </c>
      <c r="G576" s="16" t="n">
        <v>1.0369</v>
      </c>
      <c r="H576" s="16" t="n">
        <v>0.9851</v>
      </c>
      <c r="I576" s="16" t="n">
        <v>1.6039</v>
      </c>
      <c r="J576" s="16" t="n">
        <v>1.5994</v>
      </c>
      <c r="K576" s="17" t="n">
        <v>2086</v>
      </c>
      <c r="L576" s="16" t="n">
        <v>1</v>
      </c>
      <c r="M576" s="18" t="n">
        <v>23142662.75705653</v>
      </c>
      <c r="N576" s="18" t="n">
        <v>23032483.90499646</v>
      </c>
      <c r="O576" s="19" t="n">
        <v>-110178.8520600684</v>
      </c>
      <c r="P576" s="20" t="n">
        <v>-0.004760854583445602</v>
      </c>
      <c r="Q576" s="27">
        <f>IF(O576&gt;0,O576,"")</f>
        <v/>
      </c>
      <c r="R576" s="28">
        <f>IF(O576&gt;0,P576,"")</f>
        <v/>
      </c>
    </row>
    <row r="577">
      <c r="A577" t="inlineStr">
        <is>
          <t>100049</t>
        </is>
      </c>
      <c r="B577" t="inlineStr">
        <is>
          <t>Hca Florida Highlands Hospital</t>
        </is>
      </c>
      <c r="C577" t="inlineStr">
        <is>
          <t>Florida</t>
        </is>
      </c>
      <c r="D577" t="inlineStr">
        <is>
          <t>FL</t>
        </is>
      </c>
      <c r="E577" t="inlineStr">
        <is>
          <t>South Atlantic</t>
        </is>
      </c>
      <c r="F577" t="inlineStr">
        <is>
          <t>Rural Referral Center (RRC)</t>
        </is>
      </c>
      <c r="G577" s="16" t="n">
        <v>1.0369</v>
      </c>
      <c r="H577" s="16" t="n">
        <v>0.9851</v>
      </c>
      <c r="I577" s="16" t="n">
        <v>1.7022</v>
      </c>
      <c r="J577" s="16" t="n">
        <v>1.6958</v>
      </c>
      <c r="K577" s="17" t="n">
        <v>855</v>
      </c>
      <c r="L577" s="16" t="n">
        <v>1</v>
      </c>
      <c r="M577" s="18" t="n">
        <v>10066962.15906006</v>
      </c>
      <c r="N577" s="18" t="n">
        <v>10009447.96598866</v>
      </c>
      <c r="O577" s="19" t="n">
        <v>-57514.19307140447</v>
      </c>
      <c r="P577" s="20" t="n">
        <v>-0.005713162735954349</v>
      </c>
      <c r="Q577" s="27">
        <f>IF(O577&gt;0,O577,"")</f>
        <v/>
      </c>
      <c r="R577" s="28">
        <f>IF(O577&gt;0,P577,"")</f>
        <v/>
      </c>
    </row>
    <row r="578">
      <c r="A578" t="inlineStr">
        <is>
          <t>100050</t>
        </is>
      </c>
      <c r="B578" t="inlineStr">
        <is>
          <t>Larkin Community Hospital Palm Springs Campus</t>
        </is>
      </c>
      <c r="C578" t="inlineStr">
        <is>
          <t>Florida</t>
        </is>
      </c>
      <c r="D578" t="inlineStr">
        <is>
          <t>FL</t>
        </is>
      </c>
      <c r="E578" t="inlineStr">
        <is>
          <t>South Atlantic</t>
        </is>
      </c>
      <c r="F578" t="inlineStr">
        <is>
          <t>IPPS</t>
        </is>
      </c>
      <c r="G578" s="16" t="n">
        <v>1.0369</v>
      </c>
      <c r="H578" s="16" t="n">
        <v>0.9851</v>
      </c>
      <c r="I578" s="16" t="n">
        <v>1.6575</v>
      </c>
      <c r="J578" s="16" t="n">
        <v>1.6444</v>
      </c>
      <c r="K578" s="17" t="n">
        <v>1319</v>
      </c>
      <c r="L578" s="16" t="n">
        <v>1</v>
      </c>
      <c r="M578" s="18" t="n">
        <v>15122377.24556585</v>
      </c>
      <c r="N578" s="18" t="n">
        <v>14973441.98451312</v>
      </c>
      <c r="O578" s="19" t="n">
        <v>-148935.261052724</v>
      </c>
      <c r="P578" s="20" t="n">
        <v>-0.009848667219064019</v>
      </c>
      <c r="Q578" s="27">
        <f>IF(O578&gt;0,O578,"")</f>
        <v/>
      </c>
      <c r="R578" s="28">
        <f>IF(O578&gt;0,P578,"")</f>
        <v/>
      </c>
    </row>
    <row r="579">
      <c r="A579" t="inlineStr">
        <is>
          <t>100051</t>
        </is>
      </c>
      <c r="B579" t="inlineStr">
        <is>
          <t>Orlando Health South Lake Hospital</t>
        </is>
      </c>
      <c r="C579" t="inlineStr">
        <is>
          <t>Florida</t>
        </is>
      </c>
      <c r="D579" t="inlineStr">
        <is>
          <t>FL</t>
        </is>
      </c>
      <c r="E579" t="inlineStr">
        <is>
          <t>South Atlantic</t>
        </is>
      </c>
      <c r="F579" t="inlineStr">
        <is>
          <t>IPPS</t>
        </is>
      </c>
      <c r="G579" s="16" t="n">
        <v>1.0369</v>
      </c>
      <c r="H579" s="16" t="n">
        <v>0.9851</v>
      </c>
      <c r="I579" s="16" t="n">
        <v>1.6264</v>
      </c>
      <c r="J579" s="16" t="n">
        <v>1.6189</v>
      </c>
      <c r="K579" s="17" t="n">
        <v>4080</v>
      </c>
      <c r="L579" s="16" t="n">
        <v>1</v>
      </c>
      <c r="M579" s="18" t="n">
        <v>45899638.37814343</v>
      </c>
      <c r="N579" s="18" t="n">
        <v>45598396.08798019</v>
      </c>
      <c r="O579" s="19" t="n">
        <v>-301242.2901632413</v>
      </c>
      <c r="P579" s="20" t="n">
        <v>-0.006563064564506186</v>
      </c>
      <c r="Q579" s="27">
        <f>IF(O579&gt;0,O579,"")</f>
        <v/>
      </c>
      <c r="R579" s="28">
        <f>IF(O579&gt;0,P579,"")</f>
        <v/>
      </c>
    </row>
    <row r="580">
      <c r="A580" t="inlineStr">
        <is>
          <t>100052</t>
        </is>
      </c>
      <c r="B580" t="inlineStr">
        <is>
          <t>Winter Haven Hospital</t>
        </is>
      </c>
      <c r="C580" t="inlineStr">
        <is>
          <t>Florida</t>
        </is>
      </c>
      <c r="D580" t="inlineStr">
        <is>
          <t>FL</t>
        </is>
      </c>
      <c r="E580" t="inlineStr">
        <is>
          <t>South Atlantic</t>
        </is>
      </c>
      <c r="F580" t="inlineStr">
        <is>
          <t>Rural Referral Center (RRC)</t>
        </is>
      </c>
      <c r="G580" s="16" t="n">
        <v>1.0369</v>
      </c>
      <c r="H580" s="16" t="n">
        <v>0.9851</v>
      </c>
      <c r="I580" s="16" t="n">
        <v>1.7151</v>
      </c>
      <c r="J580" s="16" t="n">
        <v>1.7076</v>
      </c>
      <c r="K580" s="17" t="n">
        <v>3535</v>
      </c>
      <c r="L580" s="16" t="n">
        <v>1</v>
      </c>
      <c r="M580" s="18" t="n">
        <v>41937312.93350595</v>
      </c>
      <c r="N580" s="18" t="n">
        <v>41672057.61234883</v>
      </c>
      <c r="O580" s="19" t="n">
        <v>-265255.3211571202</v>
      </c>
      <c r="P580" s="20" t="n">
        <v>-0.006325043323059298</v>
      </c>
      <c r="Q580" s="27">
        <f>IF(O580&gt;0,O580,"")</f>
        <v/>
      </c>
      <c r="R580" s="28">
        <f>IF(O580&gt;0,P580,"")</f>
        <v/>
      </c>
    </row>
    <row r="581">
      <c r="A581" t="inlineStr">
        <is>
          <t>100053</t>
        </is>
      </c>
      <c r="B581" t="inlineStr">
        <is>
          <t>Hialeah Hospital</t>
        </is>
      </c>
      <c r="C581" t="inlineStr">
        <is>
          <t>Florida</t>
        </is>
      </c>
      <c r="D581" t="inlineStr">
        <is>
          <t>FL</t>
        </is>
      </c>
      <c r="E581" t="inlineStr">
        <is>
          <t>South Atlantic</t>
        </is>
      </c>
      <c r="F581" t="inlineStr">
        <is>
          <t>IPPS</t>
        </is>
      </c>
      <c r="G581" s="16" t="n">
        <v>1.0369</v>
      </c>
      <c r="H581" s="16" t="n">
        <v>0.9851</v>
      </c>
      <c r="I581" s="16" t="n">
        <v>1.611</v>
      </c>
      <c r="J581" s="16" t="n">
        <v>1.602</v>
      </c>
      <c r="K581" s="17" t="n">
        <v>619</v>
      </c>
      <c r="L581" s="16" t="n">
        <v>1</v>
      </c>
      <c r="M581" s="18" t="n">
        <v>6897757.540928544</v>
      </c>
      <c r="N581" s="18" t="n">
        <v>6845773.743108747</v>
      </c>
      <c r="O581" s="19" t="n">
        <v>-51983.79781979695</v>
      </c>
      <c r="P581" s="20" t="n">
        <v>-0.00753633300552329</v>
      </c>
      <c r="Q581" s="27">
        <f>IF(O581&gt;0,O581,"")</f>
        <v/>
      </c>
      <c r="R581" s="28">
        <f>IF(O581&gt;0,P581,"")</f>
        <v/>
      </c>
    </row>
    <row r="582">
      <c r="A582" t="inlineStr">
        <is>
          <t>100054</t>
        </is>
      </c>
      <c r="B582" t="inlineStr">
        <is>
          <t>Hca Florida Twin Cities Hospital</t>
        </is>
      </c>
      <c r="C582" t="inlineStr">
        <is>
          <t>Florida</t>
        </is>
      </c>
      <c r="D582" t="inlineStr">
        <is>
          <t>FL</t>
        </is>
      </c>
      <c r="E582" t="inlineStr">
        <is>
          <t>South Atlantic</t>
        </is>
      </c>
      <c r="F582" t="inlineStr">
        <is>
          <t>IPPS</t>
        </is>
      </c>
      <c r="G582" s="16" t="n">
        <v>1.0369</v>
      </c>
      <c r="H582" s="16" t="n">
        <v>0.9851</v>
      </c>
      <c r="I582" s="16" t="n">
        <v>1.6189</v>
      </c>
      <c r="J582" s="16" t="n">
        <v>1.6129</v>
      </c>
      <c r="K582" s="17" t="n">
        <v>895</v>
      </c>
      <c r="L582" s="16" t="n">
        <v>1</v>
      </c>
      <c r="M582" s="18" t="n">
        <v>10022239.88782016</v>
      </c>
      <c r="N582" s="18" t="n">
        <v>9965517.53854006</v>
      </c>
      <c r="O582" s="19" t="n">
        <v>-56722.34928009845</v>
      </c>
      <c r="P582" s="20" t="n">
        <v>-0.005659647934493373</v>
      </c>
      <c r="Q582" s="27">
        <f>IF(O582&gt;0,O582,"")</f>
        <v/>
      </c>
      <c r="R582" s="28">
        <f>IF(O582&gt;0,P582,"")</f>
        <v/>
      </c>
    </row>
    <row r="583">
      <c r="A583" t="inlineStr">
        <is>
          <t>100055</t>
        </is>
      </c>
      <c r="B583" t="inlineStr">
        <is>
          <t>Adventhealth North Pinellas</t>
        </is>
      </c>
      <c r="C583" t="inlineStr">
        <is>
          <t>Florida</t>
        </is>
      </c>
      <c r="D583" t="inlineStr">
        <is>
          <t>FL</t>
        </is>
      </c>
      <c r="E583" t="inlineStr">
        <is>
          <t>South Atlantic</t>
        </is>
      </c>
      <c r="F583" t="inlineStr">
        <is>
          <t>IPPS</t>
        </is>
      </c>
      <c r="G583" s="16" t="n">
        <v>1.0369</v>
      </c>
      <c r="H583" s="16" t="n">
        <v>0.9851</v>
      </c>
      <c r="I583" s="16" t="n">
        <v>1.6077</v>
      </c>
      <c r="J583" s="16" t="n">
        <v>1.6035</v>
      </c>
      <c r="K583" s="17" t="n">
        <v>1367</v>
      </c>
      <c r="L583" s="16" t="n">
        <v>1</v>
      </c>
      <c r="M583" s="18" t="n">
        <v>15201808.6475543</v>
      </c>
      <c r="N583" s="18" t="n">
        <v>15132366.78646982</v>
      </c>
      <c r="O583" s="19" t="n">
        <v>-69441.86108447984</v>
      </c>
      <c r="P583" s="20" t="n">
        <v>-0.004567999946220334</v>
      </c>
      <c r="Q583" s="27">
        <f>IF(O583&gt;0,O583,"")</f>
        <v/>
      </c>
      <c r="R583" s="28">
        <f>IF(O583&gt;0,P583,"")</f>
        <v/>
      </c>
    </row>
    <row r="584">
      <c r="A584" t="inlineStr">
        <is>
          <t>100057</t>
        </is>
      </c>
      <c r="B584" t="inlineStr">
        <is>
          <t>Adventhealth Waterman</t>
        </is>
      </c>
      <c r="C584" t="inlineStr">
        <is>
          <t>Florida</t>
        </is>
      </c>
      <c r="D584" t="inlineStr">
        <is>
          <t>FL</t>
        </is>
      </c>
      <c r="E584" t="inlineStr">
        <is>
          <t>South Atlantic</t>
        </is>
      </c>
      <c r="F584" t="inlineStr">
        <is>
          <t>IPPS</t>
        </is>
      </c>
      <c r="G584" s="16" t="n">
        <v>1.0369</v>
      </c>
      <c r="H584" s="16" t="n">
        <v>0.9851</v>
      </c>
      <c r="I584" s="16" t="n">
        <v>1.7081</v>
      </c>
      <c r="J584" s="16" t="n">
        <v>1.7057</v>
      </c>
      <c r="K584" s="17" t="n">
        <v>5278</v>
      </c>
      <c r="L584" s="16" t="n">
        <v>1</v>
      </c>
      <c r="M584" s="18" t="n">
        <v>62359756.94420499</v>
      </c>
      <c r="N584" s="18" t="n">
        <v>62150040.49075314</v>
      </c>
      <c r="O584" s="19" t="n">
        <v>-209716.4534518495</v>
      </c>
      <c r="P584" s="20" t="n">
        <v>-0.00336300947483629</v>
      </c>
      <c r="Q584" s="27">
        <f>IF(O584&gt;0,O584,"")</f>
        <v/>
      </c>
      <c r="R584" s="28">
        <f>IF(O584&gt;0,P584,"")</f>
        <v/>
      </c>
    </row>
    <row r="585">
      <c r="A585" t="inlineStr">
        <is>
          <t>100062</t>
        </is>
      </c>
      <c r="B585" t="inlineStr">
        <is>
          <t>Adventhealth Ocala</t>
        </is>
      </c>
      <c r="C585" t="inlineStr">
        <is>
          <t>Florida</t>
        </is>
      </c>
      <c r="D585" t="inlineStr">
        <is>
          <t>FL</t>
        </is>
      </c>
      <c r="E585" t="inlineStr">
        <is>
          <t>South Atlantic</t>
        </is>
      </c>
      <c r="F585" t="inlineStr">
        <is>
          <t>Rural Referral Center (RRC)</t>
        </is>
      </c>
      <c r="G585" s="16" t="n">
        <v>1.0369</v>
      </c>
      <c r="H585" s="16" t="n">
        <v>0.9851</v>
      </c>
      <c r="I585" s="16" t="n">
        <v>1.8171</v>
      </c>
      <c r="J585" s="16" t="n">
        <v>1.8198</v>
      </c>
      <c r="K585" s="17" t="n">
        <v>4670</v>
      </c>
      <c r="L585" s="16" t="n">
        <v>1</v>
      </c>
      <c r="M585" s="18" t="n">
        <v>58697208.0205767</v>
      </c>
      <c r="N585" s="18" t="n">
        <v>58669166.97373681</v>
      </c>
      <c r="O585" s="19" t="n">
        <v>-28041.04683989286</v>
      </c>
      <c r="P585" s="20" t="n">
        <v>-0.0004777236905384475</v>
      </c>
      <c r="Q585" s="27">
        <f>IF(O585&gt;0,O585,"")</f>
        <v/>
      </c>
      <c r="R585" s="28">
        <f>IF(O585&gt;0,P585,"")</f>
        <v/>
      </c>
    </row>
    <row r="586">
      <c r="A586" t="inlineStr">
        <is>
          <t>100063</t>
        </is>
      </c>
      <c r="B586" t="inlineStr">
        <is>
          <t>Morton Plant North Bay Hospital</t>
        </is>
      </c>
      <c r="C586" t="inlineStr">
        <is>
          <t>Florida</t>
        </is>
      </c>
      <c r="D586" t="inlineStr">
        <is>
          <t>FL</t>
        </is>
      </c>
      <c r="E586" t="inlineStr">
        <is>
          <t>South Atlantic</t>
        </is>
      </c>
      <c r="F586" t="inlineStr">
        <is>
          <t>IPPS</t>
        </is>
      </c>
      <c r="G586" s="16" t="n">
        <v>1.0369</v>
      </c>
      <c r="H586" s="16" t="n">
        <v>0.9851</v>
      </c>
      <c r="I586" s="16" t="n">
        <v>1.5112</v>
      </c>
      <c r="J586" s="16" t="n">
        <v>1.4998</v>
      </c>
      <c r="K586" s="17" t="n">
        <v>1812</v>
      </c>
      <c r="L586" s="16" t="n">
        <v>1</v>
      </c>
      <c r="M586" s="18" t="n">
        <v>18940955.05243375</v>
      </c>
      <c r="N586" s="18" t="n">
        <v>18761213.39174686</v>
      </c>
      <c r="O586" s="19" t="n">
        <v>-179741.6606868915</v>
      </c>
      <c r="P586" s="20" t="n">
        <v>-0.009489577489061001</v>
      </c>
      <c r="Q586" s="27">
        <f>IF(O586&gt;0,O586,"")</f>
        <v/>
      </c>
      <c r="R586" s="28">
        <f>IF(O586&gt;0,P586,"")</f>
        <v/>
      </c>
    </row>
    <row r="587">
      <c r="A587" t="inlineStr">
        <is>
          <t>100067</t>
        </is>
      </c>
      <c r="B587" t="inlineStr">
        <is>
          <t>St Anthonys Hospital</t>
        </is>
      </c>
      <c r="C587" t="inlineStr">
        <is>
          <t>Florida</t>
        </is>
      </c>
      <c r="D587" t="inlineStr">
        <is>
          <t>FL</t>
        </is>
      </c>
      <c r="E587" t="inlineStr">
        <is>
          <t>South Atlantic</t>
        </is>
      </c>
      <c r="F587" t="inlineStr">
        <is>
          <t>Rural Referral Center (RRC)</t>
        </is>
      </c>
      <c r="G587" s="16" t="n">
        <v>1.0369</v>
      </c>
      <c r="H587" s="16" t="n">
        <v>0.9851</v>
      </c>
      <c r="I587" s="16" t="n">
        <v>1.7115</v>
      </c>
      <c r="J587" s="16" t="n">
        <v>1.7043</v>
      </c>
      <c r="K587" s="17" t="n">
        <v>4855</v>
      </c>
      <c r="L587" s="16" t="n">
        <v>1</v>
      </c>
      <c r="M587" s="18" t="n">
        <v>57476176.92174623</v>
      </c>
      <c r="N587" s="18" t="n">
        <v>57122164.92741913</v>
      </c>
      <c r="O587" s="19" t="n">
        <v>-354011.9943271056</v>
      </c>
      <c r="P587" s="20" t="n">
        <v>-0.00615928221546629</v>
      </c>
      <c r="Q587" s="27">
        <f>IF(O587&gt;0,O587,"")</f>
        <v/>
      </c>
      <c r="R587" s="28">
        <f>IF(O587&gt;0,P587,"")</f>
        <v/>
      </c>
    </row>
    <row r="588">
      <c r="A588" t="inlineStr">
        <is>
          <t>100068</t>
        </is>
      </c>
      <c r="B588" t="inlineStr">
        <is>
          <t>Adventhealth Daytona Beach</t>
        </is>
      </c>
      <c r="C588" t="inlineStr">
        <is>
          <t>Florida</t>
        </is>
      </c>
      <c r="D588" t="inlineStr">
        <is>
          <t>FL</t>
        </is>
      </c>
      <c r="E588" t="inlineStr">
        <is>
          <t>South Atlantic</t>
        </is>
      </c>
      <c r="F588" t="inlineStr">
        <is>
          <t>Rural Referral Center (RRC)</t>
        </is>
      </c>
      <c r="G588" s="16" t="n">
        <v>1.0369</v>
      </c>
      <c r="H588" s="16" t="n">
        <v>0.9851</v>
      </c>
      <c r="I588" s="16" t="n">
        <v>2.1035</v>
      </c>
      <c r="J588" s="16" t="n">
        <v>2.1154</v>
      </c>
      <c r="K588" s="17" t="n">
        <v>6114</v>
      </c>
      <c r="L588" s="16" t="n">
        <v>1</v>
      </c>
      <c r="M588" s="18" t="n">
        <v>88958957.7356565</v>
      </c>
      <c r="N588" s="18" t="n">
        <v>89286811.65053891</v>
      </c>
      <c r="O588" s="19" t="n">
        <v>327853.9148824066</v>
      </c>
      <c r="P588" s="20" t="n">
        <v>0.003685451394975104</v>
      </c>
      <c r="Q588" s="27">
        <f>IF(O588&gt;0,O588,"")</f>
        <v/>
      </c>
      <c r="R588" s="28">
        <f>IF(O588&gt;0,P588,"")</f>
        <v/>
      </c>
    </row>
    <row r="589">
      <c r="A589" t="inlineStr">
        <is>
          <t>100069</t>
        </is>
      </c>
      <c r="B589" t="inlineStr">
        <is>
          <t>Adventhealth Carrollwood</t>
        </is>
      </c>
      <c r="C589" t="inlineStr">
        <is>
          <t>Florida</t>
        </is>
      </c>
      <c r="D589" t="inlineStr">
        <is>
          <t>FL</t>
        </is>
      </c>
      <c r="E589" t="inlineStr">
        <is>
          <t>South Atlantic</t>
        </is>
      </c>
      <c r="F589" t="inlineStr">
        <is>
          <t>Rural Referral Center (RRC)</t>
        </is>
      </c>
      <c r="G589" s="16" t="n">
        <v>1.0369</v>
      </c>
      <c r="H589" s="16" t="n">
        <v>0.9851</v>
      </c>
      <c r="I589" s="16" t="n">
        <v>2.0706</v>
      </c>
      <c r="J589" s="16" t="n">
        <v>2.1163</v>
      </c>
      <c r="K589" s="17" t="n">
        <v>1126</v>
      </c>
      <c r="L589" s="16" t="n">
        <v>1</v>
      </c>
      <c r="M589" s="18" t="n">
        <v>16127102.09849863</v>
      </c>
      <c r="N589" s="18" t="n">
        <v>16450723.50503027</v>
      </c>
      <c r="O589" s="19" t="n">
        <v>323621.4065316431</v>
      </c>
      <c r="P589" s="20" t="n">
        <v>0.02006692861216343</v>
      </c>
      <c r="Q589" s="27">
        <f>IF(O589&gt;0,O589,"")</f>
        <v/>
      </c>
      <c r="R589" s="28">
        <f>IF(O589&gt;0,P589,"")</f>
        <v/>
      </c>
    </row>
    <row r="590">
      <c r="A590" t="inlineStr">
        <is>
          <t>100071</t>
        </is>
      </c>
      <c r="B590" t="inlineStr">
        <is>
          <t>Tampa General Hospital Brooksville</t>
        </is>
      </c>
      <c r="C590" t="inlineStr">
        <is>
          <t>Florida</t>
        </is>
      </c>
      <c r="D590" t="inlineStr">
        <is>
          <t>FL</t>
        </is>
      </c>
      <c r="E590" t="inlineStr">
        <is>
          <t>South Atlantic</t>
        </is>
      </c>
      <c r="F590" t="inlineStr">
        <is>
          <t>IPPS</t>
        </is>
      </c>
      <c r="G590" s="16" t="n">
        <v>1.0369</v>
      </c>
      <c r="H590" s="16" t="n">
        <v>0.9851</v>
      </c>
      <c r="I590" s="16" t="n">
        <v>1.5204</v>
      </c>
      <c r="J590" s="16" t="n">
        <v>1.5117</v>
      </c>
      <c r="K590" s="17" t="n">
        <v>2233</v>
      </c>
      <c r="L590" s="16" t="n">
        <v>1</v>
      </c>
      <c r="M590" s="18" t="n">
        <v>23483797.0898313</v>
      </c>
      <c r="N590" s="18" t="n">
        <v>23303637.53903398</v>
      </c>
      <c r="O590" s="19" t="n">
        <v>-180159.5507973172</v>
      </c>
      <c r="P590" s="20" t="n">
        <v>-0.007671653357766744</v>
      </c>
      <c r="Q590" s="27">
        <f>IF(O590&gt;0,O590,"")</f>
        <v/>
      </c>
      <c r="R590" s="28">
        <f>IF(O590&gt;0,P590,"")</f>
        <v/>
      </c>
    </row>
    <row r="591">
      <c r="A591" t="inlineStr">
        <is>
          <t>100072</t>
        </is>
      </c>
      <c r="B591" t="inlineStr">
        <is>
          <t>Adventhealth Fish Memorial</t>
        </is>
      </c>
      <c r="C591" t="inlineStr">
        <is>
          <t>Florida</t>
        </is>
      </c>
      <c r="D591" t="inlineStr">
        <is>
          <t>FL</t>
        </is>
      </c>
      <c r="E591" t="inlineStr">
        <is>
          <t>South Atlantic</t>
        </is>
      </c>
      <c r="F591" t="inlineStr">
        <is>
          <t>Rural Referral Center (RRC)</t>
        </is>
      </c>
      <c r="G591" s="16" t="n">
        <v>1.0369</v>
      </c>
      <c r="H591" s="16" t="n">
        <v>0.9851</v>
      </c>
      <c r="I591" s="16" t="n">
        <v>1.6128</v>
      </c>
      <c r="J591" s="16" t="n">
        <v>1.6039</v>
      </c>
      <c r="K591" s="17" t="n">
        <v>2359</v>
      </c>
      <c r="L591" s="16" t="n">
        <v>1</v>
      </c>
      <c r="M591" s="18" t="n">
        <v>26316624.93116342</v>
      </c>
      <c r="N591" s="18" t="n">
        <v>26120086.38132427</v>
      </c>
      <c r="O591" s="19" t="n">
        <v>-196538.5498391539</v>
      </c>
      <c r="P591" s="20" t="n">
        <v>-0.007468227797190603</v>
      </c>
      <c r="Q591" s="27">
        <f>IF(O591&gt;0,O591,"")</f>
        <v/>
      </c>
      <c r="R591" s="28">
        <f>IF(O591&gt;0,P591,"")</f>
        <v/>
      </c>
    </row>
    <row r="592">
      <c r="A592" t="inlineStr">
        <is>
          <t>100073</t>
        </is>
      </c>
      <c r="B592" t="inlineStr">
        <is>
          <t>Holy Cross Hospital</t>
        </is>
      </c>
      <c r="C592" t="inlineStr">
        <is>
          <t>Florida</t>
        </is>
      </c>
      <c r="D592" t="inlineStr">
        <is>
          <t>FL</t>
        </is>
      </c>
      <c r="E592" t="inlineStr">
        <is>
          <t>South Atlantic</t>
        </is>
      </c>
      <c r="F592" t="inlineStr">
        <is>
          <t>IPPS</t>
        </is>
      </c>
      <c r="G592" s="16" t="n">
        <v>1.0369</v>
      </c>
      <c r="H592" s="16" t="n">
        <v>0.9851</v>
      </c>
      <c r="I592" s="16" t="n">
        <v>1.9173</v>
      </c>
      <c r="J592" s="16" t="n">
        <v>1.9217</v>
      </c>
      <c r="K592" s="17" t="n">
        <v>4334</v>
      </c>
      <c r="L592" s="16" t="n">
        <v>1</v>
      </c>
      <c r="M592" s="18" t="n">
        <v>57477876.44414104</v>
      </c>
      <c r="N592" s="18" t="n">
        <v>57496826.89130553</v>
      </c>
      <c r="O592" s="19" t="n">
        <v>18950.44716449082</v>
      </c>
      <c r="P592" s="20" t="n">
        <v>0.0003296998486523334</v>
      </c>
      <c r="Q592" s="27">
        <f>IF(O592&gt;0,O592,"")</f>
        <v/>
      </c>
      <c r="R592" s="28">
        <f>IF(O592&gt;0,P592,"")</f>
        <v/>
      </c>
    </row>
    <row r="593">
      <c r="A593" t="inlineStr">
        <is>
          <t>100075</t>
        </is>
      </c>
      <c r="B593" t="inlineStr">
        <is>
          <t>St Josephs Hospital</t>
        </is>
      </c>
      <c r="C593" t="inlineStr">
        <is>
          <t>Florida</t>
        </is>
      </c>
      <c r="D593" t="inlineStr">
        <is>
          <t>FL</t>
        </is>
      </c>
      <c r="E593" t="inlineStr">
        <is>
          <t>South Atlantic</t>
        </is>
      </c>
      <c r="F593" t="inlineStr">
        <is>
          <t>Rural Referral Center (RRC)</t>
        </is>
      </c>
      <c r="G593" s="16" t="n">
        <v>1.0369</v>
      </c>
      <c r="H593" s="16" t="n">
        <v>0.9851</v>
      </c>
      <c r="I593" s="16" t="n">
        <v>1.7811</v>
      </c>
      <c r="J593" s="16" t="n">
        <v>1.7758</v>
      </c>
      <c r="K593" s="17" t="n">
        <v>9603</v>
      </c>
      <c r="L593" s="16" t="n">
        <v>1</v>
      </c>
      <c r="M593" s="18" t="n">
        <v>118308777.7656315</v>
      </c>
      <c r="N593" s="18" t="n">
        <v>117725450.5171838</v>
      </c>
      <c r="O593" s="19" t="n">
        <v>-583327.2484476417</v>
      </c>
      <c r="P593" s="20" t="n">
        <v>-0.004930549190552938</v>
      </c>
      <c r="Q593" s="27">
        <f>IF(O593&gt;0,O593,"")</f>
        <v/>
      </c>
      <c r="R593" s="28">
        <f>IF(O593&gt;0,P593,"")</f>
        <v/>
      </c>
    </row>
    <row r="594">
      <c r="A594" t="inlineStr">
        <is>
          <t>100077</t>
        </is>
      </c>
      <c r="B594" t="inlineStr">
        <is>
          <t>Adventhealth Port Charlotte</t>
        </is>
      </c>
      <c r="C594" t="inlineStr">
        <is>
          <t>Florida</t>
        </is>
      </c>
      <c r="D594" t="inlineStr">
        <is>
          <t>FL</t>
        </is>
      </c>
      <c r="E594" t="inlineStr">
        <is>
          <t>South Atlantic</t>
        </is>
      </c>
      <c r="F594" t="inlineStr">
        <is>
          <t>Rural Referral Center (RRC)</t>
        </is>
      </c>
      <c r="G594" s="16" t="n">
        <v>1.0369</v>
      </c>
      <c r="H594" s="16" t="n">
        <v>0.9851</v>
      </c>
      <c r="I594" s="16" t="n">
        <v>1.7982</v>
      </c>
      <c r="J594" s="16" t="n">
        <v>1.8032</v>
      </c>
      <c r="K594" s="17" t="n">
        <v>2935</v>
      </c>
      <c r="L594" s="16" t="n">
        <v>1</v>
      </c>
      <c r="M594" s="18" t="n">
        <v>36506301.32262823</v>
      </c>
      <c r="N594" s="18" t="n">
        <v>36536032.49556671</v>
      </c>
      <c r="O594" s="19" t="n">
        <v>29731.17293848097</v>
      </c>
      <c r="P594" s="20" t="n">
        <v>0.0008144120839777397</v>
      </c>
      <c r="Q594" s="27">
        <f>IF(O594&gt;0,O594,"")</f>
        <v/>
      </c>
      <c r="R594" s="28">
        <f>IF(O594&gt;0,P594,"")</f>
        <v/>
      </c>
    </row>
    <row r="595">
      <c r="A595" t="inlineStr">
        <is>
          <t>100080</t>
        </is>
      </c>
      <c r="B595" t="inlineStr">
        <is>
          <t>Hca Florida Jfk Hospital</t>
        </is>
      </c>
      <c r="C595" t="inlineStr">
        <is>
          <t>Florida</t>
        </is>
      </c>
      <c r="D595" t="inlineStr">
        <is>
          <t>FL</t>
        </is>
      </c>
      <c r="E595" t="inlineStr">
        <is>
          <t>South Atlantic</t>
        </is>
      </c>
      <c r="F595" t="inlineStr">
        <is>
          <t>Rural Referral Center (RRC)</t>
        </is>
      </c>
      <c r="G595" s="16" t="n">
        <v>1.0369</v>
      </c>
      <c r="H595" s="16" t="n">
        <v>0.9851</v>
      </c>
      <c r="I595" s="16" t="n">
        <v>1.9589</v>
      </c>
      <c r="J595" s="16" t="n">
        <v>1.9584</v>
      </c>
      <c r="K595" s="17" t="n">
        <v>6302</v>
      </c>
      <c r="L595" s="16" t="n">
        <v>1</v>
      </c>
      <c r="M595" s="18" t="n">
        <v>85391059.13616993</v>
      </c>
      <c r="N595" s="18" t="n">
        <v>85201880.43134013</v>
      </c>
      <c r="O595" s="19" t="n">
        <v>-189178.7048297971</v>
      </c>
      <c r="P595" s="20" t="n">
        <v>-0.00221543925960821</v>
      </c>
      <c r="Q595" s="27">
        <f>IF(O595&gt;0,O595,"")</f>
        <v/>
      </c>
      <c r="R595" s="28">
        <f>IF(O595&gt;0,P595,"")</f>
        <v/>
      </c>
    </row>
    <row r="596">
      <c r="A596" t="inlineStr">
        <is>
          <t>100084</t>
        </is>
      </c>
      <c r="B596" t="inlineStr">
        <is>
          <t>Uf Health Leesburg Hospital</t>
        </is>
      </c>
      <c r="C596" t="inlineStr">
        <is>
          <t>Florida</t>
        </is>
      </c>
      <c r="D596" t="inlineStr">
        <is>
          <t>FL</t>
        </is>
      </c>
      <c r="E596" t="inlineStr">
        <is>
          <t>South Atlantic</t>
        </is>
      </c>
      <c r="F596" t="inlineStr">
        <is>
          <t>IPPS</t>
        </is>
      </c>
      <c r="G596" s="16" t="n">
        <v>1.0369</v>
      </c>
      <c r="H596" s="16" t="n">
        <v>0.9851</v>
      </c>
      <c r="I596" s="16" t="n">
        <v>1.9862</v>
      </c>
      <c r="J596" s="16" t="n">
        <v>1.988</v>
      </c>
      <c r="K596" s="17" t="n">
        <v>4421</v>
      </c>
      <c r="L596" s="16" t="n">
        <v>1</v>
      </c>
      <c r="M596" s="18" t="n">
        <v>60738662.97723912</v>
      </c>
      <c r="N596" s="18" t="n">
        <v>60674509.69804317</v>
      </c>
      <c r="O596" s="19" t="n">
        <v>-64153.27919594944</v>
      </c>
      <c r="P596" s="20" t="n">
        <v>-0.001056218165684515</v>
      </c>
      <c r="Q596" s="27">
        <f>IF(O596&gt;0,O596,"")</f>
        <v/>
      </c>
      <c r="R596" s="28">
        <f>IF(O596&gt;0,P596,"")</f>
        <v/>
      </c>
    </row>
    <row r="597">
      <c r="A597" t="inlineStr">
        <is>
          <t>100086</t>
        </is>
      </c>
      <c r="B597" t="inlineStr">
        <is>
          <t>Broward Health North</t>
        </is>
      </c>
      <c r="C597" t="inlineStr">
        <is>
          <t>Florida</t>
        </is>
      </c>
      <c r="D597" t="inlineStr">
        <is>
          <t>FL</t>
        </is>
      </c>
      <c r="E597" t="inlineStr">
        <is>
          <t>South Atlantic</t>
        </is>
      </c>
      <c r="F597" t="inlineStr">
        <is>
          <t>Rural Referral Center (RRC)</t>
        </is>
      </c>
      <c r="G597" s="16" t="n">
        <v>1.0369</v>
      </c>
      <c r="H597" s="16" t="n">
        <v>0.9851</v>
      </c>
      <c r="I597" s="16" t="n">
        <v>1.701</v>
      </c>
      <c r="J597" s="16" t="n">
        <v>1.6945</v>
      </c>
      <c r="K597" s="17" t="n">
        <v>2646</v>
      </c>
      <c r="L597" s="16" t="n">
        <v>1</v>
      </c>
      <c r="M597" s="18" t="n">
        <v>31132635.6230821</v>
      </c>
      <c r="N597" s="18" t="n">
        <v>30952860.72737058</v>
      </c>
      <c r="O597" s="19" t="n">
        <v>-179774.8957115225</v>
      </c>
      <c r="P597" s="20" t="n">
        <v>-0.005774483660427238</v>
      </c>
      <c r="Q597" s="27">
        <f>IF(O597&gt;0,O597,"")</f>
        <v/>
      </c>
      <c r="R597" s="28">
        <f>IF(O597&gt;0,P597,"")</f>
        <v/>
      </c>
    </row>
    <row r="598">
      <c r="A598" t="inlineStr">
        <is>
          <t>100087</t>
        </is>
      </c>
      <c r="B598" t="inlineStr">
        <is>
          <t>Sarasota Memorial Hospital</t>
        </is>
      </c>
      <c r="C598" t="inlineStr">
        <is>
          <t>Florida</t>
        </is>
      </c>
      <c r="D598" t="inlineStr">
        <is>
          <t>FL</t>
        </is>
      </c>
      <c r="E598" t="inlineStr">
        <is>
          <t>South Atlantic</t>
        </is>
      </c>
      <c r="F598" t="inlineStr">
        <is>
          <t>IPPS</t>
        </is>
      </c>
      <c r="G598" s="16" t="n">
        <v>1.0369</v>
      </c>
      <c r="H598" s="16" t="n">
        <v>0.9851</v>
      </c>
      <c r="I598" s="16" t="n">
        <v>2.0241</v>
      </c>
      <c r="J598" s="16" t="n">
        <v>2.0393</v>
      </c>
      <c r="K598" s="17" t="n">
        <v>17628</v>
      </c>
      <c r="L598" s="16" t="n">
        <v>1</v>
      </c>
      <c r="M598" s="18" t="n">
        <v>246806584.485625</v>
      </c>
      <c r="N598" s="18" t="n">
        <v>248172434.8593966</v>
      </c>
      <c r="O598" s="19" t="n">
        <v>1365850.373771638</v>
      </c>
      <c r="P598" s="20" t="n">
        <v>0.005534092117591743</v>
      </c>
      <c r="Q598" s="27">
        <f>IF(O598&gt;0,O598,"")</f>
        <v/>
      </c>
      <c r="R598" s="28">
        <f>IF(O598&gt;0,P598,"")</f>
        <v/>
      </c>
    </row>
    <row r="599">
      <c r="A599" t="inlineStr">
        <is>
          <t>100088</t>
        </is>
      </c>
      <c r="B599" t="inlineStr">
        <is>
          <t>Baptist Medical Center Jacksonville</t>
        </is>
      </c>
      <c r="C599" t="inlineStr">
        <is>
          <t>Florida</t>
        </is>
      </c>
      <c r="D599" t="inlineStr">
        <is>
          <t>FL</t>
        </is>
      </c>
      <c r="E599" t="inlineStr">
        <is>
          <t>South Atlantic</t>
        </is>
      </c>
      <c r="F599" t="inlineStr">
        <is>
          <t>Rural Referral Center (RRC)</t>
        </is>
      </c>
      <c r="G599" s="16" t="n">
        <v>1.0369</v>
      </c>
      <c r="H599" s="16" t="n">
        <v>0.9851</v>
      </c>
      <c r="I599" s="16" t="n">
        <v>2.0064</v>
      </c>
      <c r="J599" s="16" t="n">
        <v>2.009</v>
      </c>
      <c r="K599" s="17" t="n">
        <v>13683</v>
      </c>
      <c r="L599" s="16" t="n">
        <v>1</v>
      </c>
      <c r="M599" s="18" t="n">
        <v>189898083.320767</v>
      </c>
      <c r="N599" s="18" t="n">
        <v>189771348.7714837</v>
      </c>
      <c r="O599" s="19" t="n">
        <v>-126734.5492832661</v>
      </c>
      <c r="P599" s="20" t="n">
        <v>-0.0006673819296490317</v>
      </c>
      <c r="Q599" s="27">
        <f>IF(O599&gt;0,O599,"")</f>
        <v/>
      </c>
      <c r="R599" s="28">
        <f>IF(O599&gt;0,P599,"")</f>
        <v/>
      </c>
    </row>
    <row r="600">
      <c r="A600" t="inlineStr">
        <is>
          <t>100090</t>
        </is>
      </c>
      <c r="B600" t="inlineStr">
        <is>
          <t>Flagler Hospital</t>
        </is>
      </c>
      <c r="C600" t="inlineStr">
        <is>
          <t>Florida</t>
        </is>
      </c>
      <c r="D600" t="inlineStr">
        <is>
          <t>FL</t>
        </is>
      </c>
      <c r="E600" t="inlineStr">
        <is>
          <t>South Atlantic</t>
        </is>
      </c>
      <c r="F600" t="inlineStr">
        <is>
          <t>Rural Referral Center (RRC)</t>
        </is>
      </c>
      <c r="G600" s="16" t="n">
        <v>1.0369</v>
      </c>
      <c r="H600" s="16" t="n">
        <v>0.9851</v>
      </c>
      <c r="I600" s="16" t="n">
        <v>1.822</v>
      </c>
      <c r="J600" s="16" t="n">
        <v>1.8187</v>
      </c>
      <c r="K600" s="17" t="n">
        <v>3716</v>
      </c>
      <c r="L600" s="16" t="n">
        <v>1</v>
      </c>
      <c r="M600" s="18" t="n">
        <v>46832335.1616851</v>
      </c>
      <c r="N600" s="18" t="n">
        <v>46655855.01331677</v>
      </c>
      <c r="O600" s="19" t="n">
        <v>-176480.1483683288</v>
      </c>
      <c r="P600" s="20" t="n">
        <v>-0.00376833971142042</v>
      </c>
      <c r="Q600" s="27">
        <f>IF(O600&gt;0,O600,"")</f>
        <v/>
      </c>
      <c r="R600" s="28">
        <f>IF(O600&gt;0,P600,"")</f>
        <v/>
      </c>
    </row>
    <row r="601">
      <c r="A601" t="inlineStr">
        <is>
          <t>100092</t>
        </is>
      </c>
      <c r="B601" t="inlineStr">
        <is>
          <t>Orlando Health Rockledge Hospital</t>
        </is>
      </c>
      <c r="C601" t="inlineStr">
        <is>
          <t>Florida</t>
        </is>
      </c>
      <c r="D601" t="inlineStr">
        <is>
          <t>FL</t>
        </is>
      </c>
      <c r="E601" t="inlineStr">
        <is>
          <t>South Atlantic</t>
        </is>
      </c>
      <c r="F601" t="inlineStr">
        <is>
          <t>IPPS</t>
        </is>
      </c>
      <c r="G601" s="16" t="n">
        <v>1.0369</v>
      </c>
      <c r="H601" s="16" t="n">
        <v>0.9851</v>
      </c>
      <c r="I601" s="16" t="n">
        <v>1.7195</v>
      </c>
      <c r="J601" s="16" t="n">
        <v>1.7131</v>
      </c>
      <c r="K601" s="17" t="n">
        <v>827</v>
      </c>
      <c r="L601" s="16" t="n">
        <v>1</v>
      </c>
      <c r="M601" s="18" t="n">
        <v>9836246.979093876</v>
      </c>
      <c r="N601" s="18" t="n">
        <v>9780422.255336428</v>
      </c>
      <c r="O601" s="19" t="n">
        <v>-55824.72375744767</v>
      </c>
      <c r="P601" s="20" t="n">
        <v>-0.005675408911152646</v>
      </c>
      <c r="Q601" s="27">
        <f>IF(O601&gt;0,O601,"")</f>
        <v/>
      </c>
      <c r="R601" s="28">
        <f>IF(O601&gt;0,P601,"")</f>
        <v/>
      </c>
    </row>
    <row r="602">
      <c r="A602" t="inlineStr">
        <is>
          <t>100093</t>
        </is>
      </c>
      <c r="B602" t="inlineStr">
        <is>
          <t>Baptist Hospital</t>
        </is>
      </c>
      <c r="C602" t="inlineStr">
        <is>
          <t>Florida</t>
        </is>
      </c>
      <c r="D602" t="inlineStr">
        <is>
          <t>FL</t>
        </is>
      </c>
      <c r="E602" t="inlineStr">
        <is>
          <t>South Atlantic</t>
        </is>
      </c>
      <c r="F602" t="inlineStr">
        <is>
          <t>Rural Referral Center (RRC)</t>
        </is>
      </c>
      <c r="G602" s="16" t="n">
        <v>1.0369</v>
      </c>
      <c r="H602" s="16" t="n">
        <v>0.9851</v>
      </c>
      <c r="I602" s="16" t="n">
        <v>2.1702</v>
      </c>
      <c r="J602" s="16" t="n">
        <v>2.1768</v>
      </c>
      <c r="K602" s="17" t="n">
        <v>4954</v>
      </c>
      <c r="L602" s="16" t="n">
        <v>1</v>
      </c>
      <c r="M602" s="18" t="n">
        <v>74366526.43479027</v>
      </c>
      <c r="N602" s="18" t="n">
        <v>74446436.02497247</v>
      </c>
      <c r="O602" s="19" t="n">
        <v>79909.59018220007</v>
      </c>
      <c r="P602" s="20" t="n">
        <v>0.001074537080231525</v>
      </c>
      <c r="Q602" s="27">
        <f>IF(O602&gt;0,O602,"")</f>
        <v/>
      </c>
      <c r="R602" s="28">
        <f>IF(O602&gt;0,P602,"")</f>
        <v/>
      </c>
    </row>
    <row r="603">
      <c r="A603" t="inlineStr">
        <is>
          <t>100099</t>
        </is>
      </c>
      <c r="B603" t="inlineStr">
        <is>
          <t>Adventhealth Lake Wales</t>
        </is>
      </c>
      <c r="C603" t="inlineStr">
        <is>
          <t>Florida</t>
        </is>
      </c>
      <c r="D603" t="inlineStr">
        <is>
          <t>FL</t>
        </is>
      </c>
      <c r="E603" t="inlineStr">
        <is>
          <t>South Atlantic</t>
        </is>
      </c>
      <c r="F603" t="inlineStr">
        <is>
          <t>IPPS</t>
        </is>
      </c>
      <c r="G603" s="16" t="n">
        <v>1.0369</v>
      </c>
      <c r="H603" s="16" t="n">
        <v>0.9851</v>
      </c>
      <c r="I603" s="16" t="n">
        <v>1.4476</v>
      </c>
      <c r="J603" s="16" t="n">
        <v>1.4341</v>
      </c>
      <c r="K603" s="17" t="n">
        <v>668</v>
      </c>
      <c r="L603" s="16" t="n">
        <v>1</v>
      </c>
      <c r="M603" s="18" t="n">
        <v>6688777.848228176</v>
      </c>
      <c r="N603" s="18" t="n">
        <v>6613407.4284112</v>
      </c>
      <c r="O603" s="19" t="n">
        <v>-75370.41981697641</v>
      </c>
      <c r="P603" s="20" t="n">
        <v>-0.01126819002322549</v>
      </c>
      <c r="Q603" s="27">
        <f>IF(O603&gt;0,O603,"")</f>
        <v/>
      </c>
      <c r="R603" s="28">
        <f>IF(O603&gt;0,P603,"")</f>
        <v/>
      </c>
    </row>
    <row r="604">
      <c r="A604" t="inlineStr">
        <is>
          <t>100105</t>
        </is>
      </c>
      <c r="B604" t="inlineStr">
        <is>
          <t>Cleveland Clinic Indian River Hospital</t>
        </is>
      </c>
      <c r="C604" t="inlineStr">
        <is>
          <t>Florida</t>
        </is>
      </c>
      <c r="D604" t="inlineStr">
        <is>
          <t>FL</t>
        </is>
      </c>
      <c r="E604" t="inlineStr">
        <is>
          <t>South Atlantic</t>
        </is>
      </c>
      <c r="F604" t="inlineStr">
        <is>
          <t>Rural Referral Center (RRC)</t>
        </is>
      </c>
      <c r="G604" s="16" t="n">
        <v>1.0369</v>
      </c>
      <c r="H604" s="16" t="n">
        <v>0.9851</v>
      </c>
      <c r="I604" s="16" t="n">
        <v>1.9553</v>
      </c>
      <c r="J604" s="16" t="n">
        <v>1.9571</v>
      </c>
      <c r="K604" s="17" t="n">
        <v>5635</v>
      </c>
      <c r="L604" s="16" t="n">
        <v>1</v>
      </c>
      <c r="M604" s="18" t="n">
        <v>76212999.75927481</v>
      </c>
      <c r="N604" s="18" t="n">
        <v>76133591.56417549</v>
      </c>
      <c r="O604" s="19" t="n">
        <v>-79408.19509932399</v>
      </c>
      <c r="P604" s="20" t="n">
        <v>-0.001041924545026983</v>
      </c>
      <c r="Q604" s="27">
        <f>IF(O604&gt;0,O604,"")</f>
        <v/>
      </c>
      <c r="R604" s="28">
        <f>IF(O604&gt;0,P604,"")</f>
        <v/>
      </c>
    </row>
    <row r="605">
      <c r="A605" t="inlineStr">
        <is>
          <t>100107</t>
        </is>
      </c>
      <c r="B605" t="inlineStr">
        <is>
          <t>Hca Florida Lehigh Hospital</t>
        </is>
      </c>
      <c r="C605" t="inlineStr">
        <is>
          <t>Florida</t>
        </is>
      </c>
      <c r="D605" t="inlineStr">
        <is>
          <t>FL</t>
        </is>
      </c>
      <c r="E605" t="inlineStr">
        <is>
          <t>South Atlantic</t>
        </is>
      </c>
      <c r="F605" t="inlineStr">
        <is>
          <t>IPPS</t>
        </is>
      </c>
      <c r="G605" s="16" t="n">
        <v>1.0369</v>
      </c>
      <c r="H605" s="16" t="n">
        <v>0.9851</v>
      </c>
      <c r="I605" s="16" t="n">
        <v>1.4527</v>
      </c>
      <c r="J605" s="16" t="n">
        <v>1.4425</v>
      </c>
      <c r="K605" s="17" t="n">
        <v>420</v>
      </c>
      <c r="L605" s="16" t="n">
        <v>1</v>
      </c>
      <c r="M605" s="18" t="n">
        <v>4220335.355453969</v>
      </c>
      <c r="N605" s="18" t="n">
        <v>4182485.969943098</v>
      </c>
      <c r="O605" s="19" t="n">
        <v>-37849.38551087072</v>
      </c>
      <c r="P605" s="20" t="n">
        <v>-0.008968336002483238</v>
      </c>
      <c r="Q605" s="27">
        <f>IF(O605&gt;0,O605,"")</f>
        <v/>
      </c>
      <c r="R605" s="28">
        <f>IF(O605&gt;0,P605,"")</f>
        <v/>
      </c>
    </row>
    <row r="606">
      <c r="A606" t="inlineStr">
        <is>
          <t>100109</t>
        </is>
      </c>
      <c r="B606" t="inlineStr">
        <is>
          <t>Adventhealth Sebring</t>
        </is>
      </c>
      <c r="C606" t="inlineStr">
        <is>
          <t>Florida</t>
        </is>
      </c>
      <c r="D606" t="inlineStr">
        <is>
          <t>FL</t>
        </is>
      </c>
      <c r="E606" t="inlineStr">
        <is>
          <t>South Atlantic</t>
        </is>
      </c>
      <c r="F606" t="inlineStr">
        <is>
          <t>Rural Referral Center (RRC)</t>
        </is>
      </c>
      <c r="G606" s="16" t="n">
        <v>1.0369</v>
      </c>
      <c r="H606" s="16" t="n">
        <v>0.9851</v>
      </c>
      <c r="I606" s="16" t="n">
        <v>1.6954</v>
      </c>
      <c r="J606" s="16" t="n">
        <v>1.6895</v>
      </c>
      <c r="K606" s="17" t="n">
        <v>3259</v>
      </c>
      <c r="L606" s="16" t="n">
        <v>1</v>
      </c>
      <c r="M606" s="18" t="n">
        <v>38218908.03393003</v>
      </c>
      <c r="N606" s="18" t="n">
        <v>38011231.2298874</v>
      </c>
      <c r="O606" s="19" t="n">
        <v>-207676.8040426299</v>
      </c>
      <c r="P606" s="20" t="n">
        <v>-0.005433875919695515</v>
      </c>
      <c r="Q606" s="27">
        <f>IF(O606&gt;0,O606,"")</f>
        <v/>
      </c>
      <c r="R606" s="28">
        <f>IF(O606&gt;0,P606,"")</f>
        <v/>
      </c>
    </row>
    <row r="607">
      <c r="A607" t="inlineStr">
        <is>
          <t>100110</t>
        </is>
      </c>
      <c r="B607" t="inlineStr">
        <is>
          <t>Hca Florida Osceola Hospital</t>
        </is>
      </c>
      <c r="C607" t="inlineStr">
        <is>
          <t>Florida</t>
        </is>
      </c>
      <c r="D607" t="inlineStr">
        <is>
          <t>FL</t>
        </is>
      </c>
      <c r="E607" t="inlineStr">
        <is>
          <t>South Atlantic</t>
        </is>
      </c>
      <c r="F607" t="inlineStr">
        <is>
          <t>Rural Referral Center (RRC)</t>
        </is>
      </c>
      <c r="G607" s="16" t="n">
        <v>1.0369</v>
      </c>
      <c r="H607" s="16" t="n">
        <v>0.9851</v>
      </c>
      <c r="I607" s="16" t="n">
        <v>2.1752</v>
      </c>
      <c r="J607" s="16" t="n">
        <v>2.1746</v>
      </c>
      <c r="K607" s="17" t="n">
        <v>2405</v>
      </c>
      <c r="L607" s="16" t="n">
        <v>1</v>
      </c>
      <c r="M607" s="18" t="n">
        <v>36185619.3619209</v>
      </c>
      <c r="N607" s="18" t="n">
        <v>36104708.66802512</v>
      </c>
      <c r="O607" s="19" t="n">
        <v>-80910.69389577955</v>
      </c>
      <c r="P607" s="20" t="n">
        <v>-0.002235990300083797</v>
      </c>
      <c r="Q607" s="27">
        <f>IF(O607&gt;0,O607,"")</f>
        <v/>
      </c>
      <c r="R607" s="28">
        <f>IF(O607&gt;0,P607,"")</f>
        <v/>
      </c>
    </row>
    <row r="608">
      <c r="A608" t="inlineStr">
        <is>
          <t>100113</t>
        </is>
      </c>
      <c r="B608" t="inlineStr">
        <is>
          <t>Uf Health Shands Hospital</t>
        </is>
      </c>
      <c r="C608" t="inlineStr">
        <is>
          <t>Florida</t>
        </is>
      </c>
      <c r="D608" t="inlineStr">
        <is>
          <t>FL</t>
        </is>
      </c>
      <c r="E608" t="inlineStr">
        <is>
          <t>South Atlantic</t>
        </is>
      </c>
      <c r="F608" t="inlineStr">
        <is>
          <t>Rural Referral Center (RRC)</t>
        </is>
      </c>
      <c r="G608" s="16" t="n">
        <v>1.0369</v>
      </c>
      <c r="H608" s="16" t="n">
        <v>0.9851</v>
      </c>
      <c r="I608" s="16" t="n">
        <v>2.2996</v>
      </c>
      <c r="J608" s="16" t="n">
        <v>2.3019</v>
      </c>
      <c r="K608" s="17" t="n">
        <v>9529</v>
      </c>
      <c r="L608" s="16" t="n">
        <v>1</v>
      </c>
      <c r="M608" s="18" t="n">
        <v>151572830.9758793</v>
      </c>
      <c r="N608" s="18" t="n">
        <v>151426944.9272696</v>
      </c>
      <c r="O608" s="19" t="n">
        <v>-145886.0486096442</v>
      </c>
      <c r="P608" s="20" t="n">
        <v>-0.0009624815190847753</v>
      </c>
      <c r="Q608" s="27">
        <f>IF(O608&gt;0,O608,"")</f>
        <v/>
      </c>
      <c r="R608" s="28">
        <f>IF(O608&gt;0,P608,"")</f>
        <v/>
      </c>
    </row>
    <row r="609">
      <c r="A609" t="inlineStr">
        <is>
          <t>100117</t>
        </is>
      </c>
      <c r="B609" t="inlineStr">
        <is>
          <t>Baptist Medical Center - Beaches</t>
        </is>
      </c>
      <c r="C609" t="inlineStr">
        <is>
          <t>Florida</t>
        </is>
      </c>
      <c r="D609" t="inlineStr">
        <is>
          <t>FL</t>
        </is>
      </c>
      <c r="E609" t="inlineStr">
        <is>
          <t>South Atlantic</t>
        </is>
      </c>
      <c r="F609" t="inlineStr">
        <is>
          <t>IPPS</t>
        </is>
      </c>
      <c r="G609" s="16" t="n">
        <v>1.0369</v>
      </c>
      <c r="H609" s="16" t="n">
        <v>0.9851</v>
      </c>
      <c r="I609" s="16" t="n">
        <v>1.4449</v>
      </c>
      <c r="J609" s="16" t="n">
        <v>1.4331</v>
      </c>
      <c r="K609" s="17" t="n">
        <v>2503</v>
      </c>
      <c r="L609" s="16" t="n">
        <v>1</v>
      </c>
      <c r="M609" s="18" t="n">
        <v>25016144.44598053</v>
      </c>
      <c r="N609" s="18" t="n">
        <v>24763197.77295405</v>
      </c>
      <c r="O609" s="19" t="n">
        <v>-252946.6730264723</v>
      </c>
      <c r="P609" s="20" t="n">
        <v>-0.01011133724354212</v>
      </c>
      <c r="Q609" s="27">
        <f>IF(O609&gt;0,O609,"")</f>
        <v/>
      </c>
      <c r="R609" s="28">
        <f>IF(O609&gt;0,P609,"")</f>
        <v/>
      </c>
    </row>
    <row r="610">
      <c r="A610" t="inlineStr">
        <is>
          <t>100118</t>
        </is>
      </c>
      <c r="B610" t="inlineStr">
        <is>
          <t>Adventhealth Palm Coast</t>
        </is>
      </c>
      <c r="C610" t="inlineStr">
        <is>
          <t>Florida</t>
        </is>
      </c>
      <c r="D610" t="inlineStr">
        <is>
          <t>FL</t>
        </is>
      </c>
      <c r="E610" t="inlineStr">
        <is>
          <t>South Atlantic</t>
        </is>
      </c>
      <c r="F610" t="inlineStr">
        <is>
          <t>Rural Referral Center (RRC)</t>
        </is>
      </c>
      <c r="G610" s="16" t="n">
        <v>1.0369</v>
      </c>
      <c r="H610" s="16" t="n">
        <v>0.9851</v>
      </c>
      <c r="I610" s="16" t="n">
        <v>1.7248</v>
      </c>
      <c r="J610" s="16" t="n">
        <v>1.7195</v>
      </c>
      <c r="K610" s="17" t="n">
        <v>2123</v>
      </c>
      <c r="L610" s="16" t="n">
        <v>1</v>
      </c>
      <c r="M610" s="18" t="n">
        <v>25328558.44120752</v>
      </c>
      <c r="N610" s="18" t="n">
        <v>25201219.37698824</v>
      </c>
      <c r="O610" s="19" t="n">
        <v>-127339.0642192848</v>
      </c>
      <c r="P610" s="20" t="n">
        <v>-0.005027489602886929</v>
      </c>
      <c r="Q610" s="27">
        <f>IF(O610&gt;0,O610,"")</f>
        <v/>
      </c>
      <c r="R610" s="28">
        <f>IF(O610&gt;0,P610,"")</f>
        <v/>
      </c>
    </row>
    <row r="611">
      <c r="A611" t="inlineStr">
        <is>
          <t>100121</t>
        </is>
      </c>
      <c r="B611" t="inlineStr">
        <is>
          <t>Bartow Regional Medical Center</t>
        </is>
      </c>
      <c r="C611" t="inlineStr">
        <is>
          <t>Florida</t>
        </is>
      </c>
      <c r="D611" t="inlineStr">
        <is>
          <t>FL</t>
        </is>
      </c>
      <c r="E611" t="inlineStr">
        <is>
          <t>South Atlantic</t>
        </is>
      </c>
      <c r="F611" t="inlineStr">
        <is>
          <t>IPPS</t>
        </is>
      </c>
      <c r="G611" s="16" t="n">
        <v>1.0369</v>
      </c>
      <c r="H611" s="16" t="n">
        <v>0.9851</v>
      </c>
      <c r="I611" s="16" t="n">
        <v>1.5054</v>
      </c>
      <c r="J611" s="16" t="n">
        <v>1.4967</v>
      </c>
      <c r="K611" s="17" t="n">
        <v>611</v>
      </c>
      <c r="L611" s="16" t="n">
        <v>1</v>
      </c>
      <c r="M611" s="18" t="n">
        <v>6362310.455974174</v>
      </c>
      <c r="N611" s="18" t="n">
        <v>6313138.970028313</v>
      </c>
      <c r="O611" s="19" t="n">
        <v>-49171.48594586086</v>
      </c>
      <c r="P611" s="20" t="n">
        <v>-0.007728558090039304</v>
      </c>
      <c r="Q611" s="27">
        <f>IF(O611&gt;0,O611,"")</f>
        <v/>
      </c>
      <c r="R611" s="28">
        <f>IF(O611&gt;0,P611,"")</f>
        <v/>
      </c>
    </row>
    <row r="612">
      <c r="A612" t="inlineStr">
        <is>
          <t>100122</t>
        </is>
      </c>
      <c r="B612" t="inlineStr">
        <is>
          <t>North Okaloosa Medical Center</t>
        </is>
      </c>
      <c r="C612" t="inlineStr">
        <is>
          <t>Florida</t>
        </is>
      </c>
      <c r="D612" t="inlineStr">
        <is>
          <t>FL</t>
        </is>
      </c>
      <c r="E612" t="inlineStr">
        <is>
          <t>South Atlantic</t>
        </is>
      </c>
      <c r="F612" t="inlineStr">
        <is>
          <t>IPPS</t>
        </is>
      </c>
      <c r="G612" s="16" t="n">
        <v>1.0369</v>
      </c>
      <c r="H612" s="16" t="n">
        <v>0.9851</v>
      </c>
      <c r="I612" s="16" t="n">
        <v>1.5956</v>
      </c>
      <c r="J612" s="16" t="n">
        <v>1.5867</v>
      </c>
      <c r="K612" s="17" t="n">
        <v>1625</v>
      </c>
      <c r="L612" s="16" t="n">
        <v>1</v>
      </c>
      <c r="M612" s="18" t="n">
        <v>17934906.96533683</v>
      </c>
      <c r="N612" s="18" t="n">
        <v>17799900.21263788</v>
      </c>
      <c r="O612" s="19" t="n">
        <v>-135006.7526989467</v>
      </c>
      <c r="P612" s="20" t="n">
        <v>-0.007527597046356423</v>
      </c>
      <c r="Q612" s="27">
        <f>IF(O612&gt;0,O612,"")</f>
        <v/>
      </c>
      <c r="R612" s="28">
        <f>IF(O612&gt;0,P612,"")</f>
        <v/>
      </c>
    </row>
    <row r="613">
      <c r="A613" t="inlineStr">
        <is>
          <t>100124</t>
        </is>
      </c>
      <c r="B613" t="inlineStr">
        <is>
          <t>Santa Rosa Medical Center</t>
        </is>
      </c>
      <c r="C613" t="inlineStr">
        <is>
          <t>Florida</t>
        </is>
      </c>
      <c r="D613" t="inlineStr">
        <is>
          <t>FL</t>
        </is>
      </c>
      <c r="E613" t="inlineStr">
        <is>
          <t>South Atlantic</t>
        </is>
      </c>
      <c r="F613" t="inlineStr">
        <is>
          <t>IPPS</t>
        </is>
      </c>
      <c r="G613" s="16" t="n">
        <v>1.0369</v>
      </c>
      <c r="H613" s="16" t="n">
        <v>0.9851</v>
      </c>
      <c r="I613" s="16" t="n">
        <v>1.6056</v>
      </c>
      <c r="J613" s="16" t="n">
        <v>1.5974</v>
      </c>
      <c r="K613" s="17" t="n">
        <v>828</v>
      </c>
      <c r="L613" s="16" t="n">
        <v>1</v>
      </c>
      <c r="M613" s="18" t="n">
        <v>9195798.185122589</v>
      </c>
      <c r="N613" s="18" t="n">
        <v>9130896.025723401</v>
      </c>
      <c r="O613" s="19" t="n">
        <v>-64902.15939918719</v>
      </c>
      <c r="P613" s="20" t="n">
        <v>-0.007057805977537554</v>
      </c>
      <c r="Q613" s="27">
        <f>IF(O613&gt;0,O613,"")</f>
        <v/>
      </c>
      <c r="R613" s="28">
        <f>IF(O613&gt;0,P613,"")</f>
        <v/>
      </c>
    </row>
    <row r="614">
      <c r="A614" t="inlineStr">
        <is>
          <t>100125</t>
        </is>
      </c>
      <c r="B614" t="inlineStr">
        <is>
          <t>Homestead Hospital</t>
        </is>
      </c>
      <c r="C614" t="inlineStr">
        <is>
          <t>Florida</t>
        </is>
      </c>
      <c r="D614" t="inlineStr">
        <is>
          <t>FL</t>
        </is>
      </c>
      <c r="E614" t="inlineStr">
        <is>
          <t>South Atlantic</t>
        </is>
      </c>
      <c r="F614" t="inlineStr">
        <is>
          <t>Rural Referral Center (RRC)</t>
        </is>
      </c>
      <c r="G614" s="16" t="n">
        <v>1.0369</v>
      </c>
      <c r="H614" s="16" t="n">
        <v>0.9851</v>
      </c>
      <c r="I614" s="16" t="n">
        <v>1.5964</v>
      </c>
      <c r="J614" s="16" t="n">
        <v>1.5868</v>
      </c>
      <c r="K614" s="17" t="n">
        <v>949</v>
      </c>
      <c r="L614" s="16" t="n">
        <v>1</v>
      </c>
      <c r="M614" s="18" t="n">
        <v>10479237.10203485</v>
      </c>
      <c r="N614" s="18" t="n">
        <v>10395796.86640805</v>
      </c>
      <c r="O614" s="19" t="n">
        <v>-83440.23562680371</v>
      </c>
      <c r="P614" s="20" t="n">
        <v>-0.007962434174774166</v>
      </c>
      <c r="Q614" s="27">
        <f>IF(O614&gt;0,O614,"")</f>
        <v/>
      </c>
      <c r="R614" s="28">
        <f>IF(O614&gt;0,P614,"")</f>
        <v/>
      </c>
    </row>
    <row r="615">
      <c r="A615" t="inlineStr">
        <is>
          <t>100126</t>
        </is>
      </c>
      <c r="B615" t="inlineStr">
        <is>
          <t>Hca Florida Pasadena Hospital A Part Of Hca Florid</t>
        </is>
      </c>
      <c r="C615" t="inlineStr">
        <is>
          <t>Florida</t>
        </is>
      </c>
      <c r="D615" t="inlineStr">
        <is>
          <t>FL</t>
        </is>
      </c>
      <c r="E615" t="inlineStr">
        <is>
          <t>South Atlantic</t>
        </is>
      </c>
      <c r="F615" t="inlineStr">
        <is>
          <t>IPPS</t>
        </is>
      </c>
      <c r="G615" s="16" t="n">
        <v>1.0369</v>
      </c>
      <c r="H615" s="16" t="n">
        <v>0.9851</v>
      </c>
      <c r="I615" s="16" t="n">
        <v>1.7097</v>
      </c>
      <c r="J615" s="16" t="n">
        <v>1.7028</v>
      </c>
      <c r="K615" s="17" t="n">
        <v>754</v>
      </c>
      <c r="L615" s="16" t="n">
        <v>1</v>
      </c>
      <c r="M615" s="18" t="n">
        <v>8916881.451195337</v>
      </c>
      <c r="N615" s="18" t="n">
        <v>8863482.018078415</v>
      </c>
      <c r="O615" s="19" t="n">
        <v>-53399.43311692216</v>
      </c>
      <c r="P615" s="20" t="n">
        <v>-0.005988577218301336</v>
      </c>
      <c r="Q615" s="27">
        <f>IF(O615&gt;0,O615,"")</f>
        <v/>
      </c>
      <c r="R615" s="28">
        <f>IF(O615&gt;0,P615,"")</f>
        <v/>
      </c>
    </row>
    <row r="616">
      <c r="A616" t="inlineStr">
        <is>
          <t>100127</t>
        </is>
      </c>
      <c r="B616" t="inlineStr">
        <is>
          <t>Morton Plant Hospital</t>
        </is>
      </c>
      <c r="C616" t="inlineStr">
        <is>
          <t>Florida</t>
        </is>
      </c>
      <c r="D616" t="inlineStr">
        <is>
          <t>FL</t>
        </is>
      </c>
      <c r="E616" t="inlineStr">
        <is>
          <t>South Atlantic</t>
        </is>
      </c>
      <c r="F616" t="inlineStr">
        <is>
          <t>Rural Referral Center (RRC)</t>
        </is>
      </c>
      <c r="G616" s="16" t="n">
        <v>1.0369</v>
      </c>
      <c r="H616" s="16" t="n">
        <v>0.9851</v>
      </c>
      <c r="I616" s="16" t="n">
        <v>1.8664</v>
      </c>
      <c r="J616" s="16" t="n">
        <v>1.8641</v>
      </c>
      <c r="K616" s="17" t="n">
        <v>7396</v>
      </c>
      <c r="L616" s="16" t="n">
        <v>1</v>
      </c>
      <c r="M616" s="18" t="n">
        <v>95482408.09276822</v>
      </c>
      <c r="N616" s="18" t="n">
        <v>95177762.19565667</v>
      </c>
      <c r="O616" s="19" t="n">
        <v>-304645.89711155</v>
      </c>
      <c r="P616" s="20" t="n">
        <v>-0.003190597128798469</v>
      </c>
      <c r="Q616" s="27">
        <f>IF(O616&gt;0,O616,"")</f>
        <v/>
      </c>
      <c r="R616" s="28">
        <f>IF(O616&gt;0,P616,"")</f>
        <v/>
      </c>
    </row>
    <row r="617">
      <c r="A617" t="inlineStr">
        <is>
          <t>100128</t>
        </is>
      </c>
      <c r="B617" t="inlineStr">
        <is>
          <t>Tampa General Hospital</t>
        </is>
      </c>
      <c r="C617" t="inlineStr">
        <is>
          <t>Florida</t>
        </is>
      </c>
      <c r="D617" t="inlineStr">
        <is>
          <t>FL</t>
        </is>
      </c>
      <c r="E617" t="inlineStr">
        <is>
          <t>South Atlantic</t>
        </is>
      </c>
      <c r="F617" t="inlineStr">
        <is>
          <t>Rural Referral Center (RRC)</t>
        </is>
      </c>
      <c r="G617" s="16" t="n">
        <v>1.0369</v>
      </c>
      <c r="H617" s="16" t="n">
        <v>0.9851</v>
      </c>
      <c r="I617" s="16" t="n">
        <v>2.334</v>
      </c>
      <c r="J617" s="16" t="n">
        <v>2.3392</v>
      </c>
      <c r="K617" s="17" t="n">
        <v>8069</v>
      </c>
      <c r="L617" s="16" t="n">
        <v>1</v>
      </c>
      <c r="M617" s="18" t="n">
        <v>130269366.868083</v>
      </c>
      <c r="N617" s="18" t="n">
        <v>130303611.0565464</v>
      </c>
      <c r="O617" s="19" t="n">
        <v>34244.18846343458</v>
      </c>
      <c r="P617" s="20" t="n">
        <v>0.0002628721493527476</v>
      </c>
      <c r="Q617" s="27">
        <f>IF(O617&gt;0,O617,"")</f>
        <v/>
      </c>
      <c r="R617" s="28">
        <f>IF(O617&gt;0,P617,"")</f>
        <v/>
      </c>
    </row>
    <row r="618">
      <c r="A618" t="inlineStr">
        <is>
          <t>100130</t>
        </is>
      </c>
      <c r="B618" t="inlineStr">
        <is>
          <t>Lakeside Medical Center</t>
        </is>
      </c>
      <c r="C618" t="inlineStr">
        <is>
          <t>Florida</t>
        </is>
      </c>
      <c r="D618" t="inlineStr">
        <is>
          <t>FL</t>
        </is>
      </c>
      <c r="E618" t="inlineStr">
        <is>
          <t>South Atlantic</t>
        </is>
      </c>
      <c r="F618" t="inlineStr">
        <is>
          <t>IPPS</t>
        </is>
      </c>
      <c r="G618" s="16" t="n">
        <v>1.0369</v>
      </c>
      <c r="H618" s="16" t="n">
        <v>0.9851</v>
      </c>
      <c r="I618" s="16" t="n">
        <v>1.2413</v>
      </c>
      <c r="J618" s="16" t="n">
        <v>1.2205</v>
      </c>
      <c r="K618" s="17" t="n">
        <v>74</v>
      </c>
      <c r="L618" s="16" t="n">
        <v>1</v>
      </c>
      <c r="M618" s="18" t="n">
        <v>635375.1282138855</v>
      </c>
      <c r="N618" s="18" t="n">
        <v>623503.4832835698</v>
      </c>
      <c r="O618" s="19" t="n">
        <v>-11871.64493031567</v>
      </c>
      <c r="P618" s="20" t="n">
        <v>-0.01868446592123973</v>
      </c>
      <c r="Q618" s="27">
        <f>IF(O618&gt;0,O618,"")</f>
        <v/>
      </c>
      <c r="R618" s="28">
        <f>IF(O618&gt;0,P618,"")</f>
        <v/>
      </c>
    </row>
    <row r="619">
      <c r="A619" t="inlineStr">
        <is>
          <t>100131</t>
        </is>
      </c>
      <c r="B619" t="inlineStr">
        <is>
          <t>Hca Florida Aventura Hospital</t>
        </is>
      </c>
      <c r="C619" t="inlineStr">
        <is>
          <t>Florida</t>
        </is>
      </c>
      <c r="D619" t="inlineStr">
        <is>
          <t>FL</t>
        </is>
      </c>
      <c r="E619" t="inlineStr">
        <is>
          <t>South Atlantic</t>
        </is>
      </c>
      <c r="F619" t="inlineStr">
        <is>
          <t>Rural Referral Center (RRC)</t>
        </is>
      </c>
      <c r="G619" s="16" t="n">
        <v>1.0369</v>
      </c>
      <c r="H619" s="16" t="n">
        <v>0.9851</v>
      </c>
      <c r="I619" s="16" t="n">
        <v>1.847</v>
      </c>
      <c r="J619" s="16" t="n">
        <v>1.8416</v>
      </c>
      <c r="K619" s="17" t="n">
        <v>3307</v>
      </c>
      <c r="L619" s="16" t="n">
        <v>1</v>
      </c>
      <c r="M619" s="18" t="n">
        <v>42249621.78937437</v>
      </c>
      <c r="N619" s="18" t="n">
        <v>42043501.85450445</v>
      </c>
      <c r="O619" s="19" t="n">
        <v>-206119.9348699227</v>
      </c>
      <c r="P619" s="20" t="n">
        <v>-0.004878622012227364</v>
      </c>
      <c r="Q619" s="27">
        <f>IF(O619&gt;0,O619,"")</f>
        <v/>
      </c>
      <c r="R619" s="28">
        <f>IF(O619&gt;0,P619,"")</f>
        <v/>
      </c>
    </row>
    <row r="620">
      <c r="A620" t="inlineStr">
        <is>
          <t>100132</t>
        </is>
      </c>
      <c r="B620" t="inlineStr">
        <is>
          <t>South Florida Baptist Hospital</t>
        </is>
      </c>
      <c r="C620" t="inlineStr">
        <is>
          <t>Florida</t>
        </is>
      </c>
      <c r="D620" t="inlineStr">
        <is>
          <t>FL</t>
        </is>
      </c>
      <c r="E620" t="inlineStr">
        <is>
          <t>South Atlantic</t>
        </is>
      </c>
      <c r="F620" t="inlineStr">
        <is>
          <t>IPPS</t>
        </is>
      </c>
      <c r="G620" s="16" t="n">
        <v>1.0369</v>
      </c>
      <c r="H620" s="16" t="n">
        <v>0.9851</v>
      </c>
      <c r="I620" s="16" t="n">
        <v>1.6376</v>
      </c>
      <c r="J620" s="16" t="n">
        <v>1.6284</v>
      </c>
      <c r="K620" s="17" t="n">
        <v>1324</v>
      </c>
      <c r="L620" s="16" t="n">
        <v>1</v>
      </c>
      <c r="M620" s="18" t="n">
        <v>14997454.39492478</v>
      </c>
      <c r="N620" s="18" t="n">
        <v>14883958.80692395</v>
      </c>
      <c r="O620" s="19" t="n">
        <v>-113495.5880008377</v>
      </c>
      <c r="P620" s="20" t="n">
        <v>-0.0075676568177627</v>
      </c>
      <c r="Q620" s="27">
        <f>IF(O620&gt;0,O620,"")</f>
        <v/>
      </c>
      <c r="R620" s="28">
        <f>IF(O620&gt;0,P620,"")</f>
        <v/>
      </c>
    </row>
    <row r="621">
      <c r="A621" t="inlineStr">
        <is>
          <t>100134</t>
        </is>
      </c>
      <c r="B621" t="inlineStr">
        <is>
          <t>Ed Fraser Memorial Hospital</t>
        </is>
      </c>
      <c r="C621" t="inlineStr">
        <is>
          <t>Florida</t>
        </is>
      </c>
      <c r="D621" t="inlineStr">
        <is>
          <t>FL</t>
        </is>
      </c>
      <c r="E621" t="inlineStr">
        <is>
          <t>South Atlantic</t>
        </is>
      </c>
      <c r="F621" t="inlineStr">
        <is>
          <t>Sole Community Hospital (SCH)</t>
        </is>
      </c>
      <c r="G621" s="16" t="n">
        <v>1.0369</v>
      </c>
      <c r="H621" s="16" t="n">
        <v>0.9851</v>
      </c>
      <c r="I621" s="16" t="n">
        <v>1.0774</v>
      </c>
      <c r="J621" s="16" t="n">
        <v>1.0591</v>
      </c>
      <c r="K621" s="17" t="n">
        <v>192</v>
      </c>
      <c r="L621" s="16" t="n">
        <v>1</v>
      </c>
      <c r="M621" s="18" t="n">
        <v>1430869.19905708</v>
      </c>
      <c r="N621" s="18" t="n">
        <v>1403807.561322461</v>
      </c>
      <c r="O621" s="19" t="n">
        <v>-27061.63773461827</v>
      </c>
      <c r="P621" s="20" t="n">
        <v>-0.01891272644099927</v>
      </c>
      <c r="Q621" s="27">
        <f>IF(O621&gt;0,O621,"")</f>
        <v/>
      </c>
      <c r="R621" s="28">
        <f>IF(O621&gt;0,P621,"")</f>
        <v/>
      </c>
    </row>
    <row r="622">
      <c r="A622" t="inlineStr">
        <is>
          <t>100135</t>
        </is>
      </c>
      <c r="B622" t="inlineStr">
        <is>
          <t>Tallahassee Memorial Hospital</t>
        </is>
      </c>
      <c r="C622" t="inlineStr">
        <is>
          <t>Florida</t>
        </is>
      </c>
      <c r="D622" t="inlineStr">
        <is>
          <t>FL</t>
        </is>
      </c>
      <c r="E622" t="inlineStr">
        <is>
          <t>South Atlantic</t>
        </is>
      </c>
      <c r="F622" t="inlineStr">
        <is>
          <t>Rural Referral Center (RRC)</t>
        </is>
      </c>
      <c r="G622" s="16" t="n">
        <v>1.0369</v>
      </c>
      <c r="H622" s="16" t="n">
        <v>0.9851</v>
      </c>
      <c r="I622" s="16" t="n">
        <v>1.8457</v>
      </c>
      <c r="J622" s="16" t="n">
        <v>1.8467</v>
      </c>
      <c r="K622" s="17" t="n">
        <v>4531</v>
      </c>
      <c r="L622" s="16" t="n">
        <v>1</v>
      </c>
      <c r="M622" s="18" t="n">
        <v>57846476.3592238</v>
      </c>
      <c r="N622" s="18" t="n">
        <v>57764336.85761187</v>
      </c>
      <c r="O622" s="19" t="n">
        <v>-82139.50161192566</v>
      </c>
      <c r="P622" s="20" t="n">
        <v>-0.00141995687173482</v>
      </c>
      <c r="Q622" s="27">
        <f>IF(O622&gt;0,O622,"")</f>
        <v/>
      </c>
      <c r="R622" s="28">
        <f>IF(O622&gt;0,P622,"")</f>
        <v/>
      </c>
    </row>
    <row r="623">
      <c r="A623" t="inlineStr">
        <is>
          <t>100137</t>
        </is>
      </c>
      <c r="B623" t="inlineStr">
        <is>
          <t>Adventhealth Heart Of Florida</t>
        </is>
      </c>
      <c r="C623" t="inlineStr">
        <is>
          <t>Florida</t>
        </is>
      </c>
      <c r="D623" t="inlineStr">
        <is>
          <t>FL</t>
        </is>
      </c>
      <c r="E623" t="inlineStr">
        <is>
          <t>South Atlantic</t>
        </is>
      </c>
      <c r="F623" t="inlineStr">
        <is>
          <t>Rural Referral Center (RRC)</t>
        </is>
      </c>
      <c r="G623" s="16" t="n">
        <v>1.0369</v>
      </c>
      <c r="H623" s="16" t="n">
        <v>0.9851</v>
      </c>
      <c r="I623" s="16" t="n">
        <v>1.6626</v>
      </c>
      <c r="J623" s="16" t="n">
        <v>1.6595</v>
      </c>
      <c r="K623" s="17" t="n">
        <v>1579</v>
      </c>
      <c r="L623" s="16" t="n">
        <v>1</v>
      </c>
      <c r="M623" s="18" t="n">
        <v>18158987.99011839</v>
      </c>
      <c r="N623" s="18" t="n">
        <v>18089591.81741913</v>
      </c>
      <c r="O623" s="19" t="n">
        <v>-69396.17269925773</v>
      </c>
      <c r="P623" s="20" t="n">
        <v>-0.003821588115869737</v>
      </c>
      <c r="Q623" s="27">
        <f>IF(O623&gt;0,O623,"")</f>
        <v/>
      </c>
      <c r="R623" s="28">
        <f>IF(O623&gt;0,P623,"")</f>
        <v/>
      </c>
    </row>
    <row r="624">
      <c r="A624" t="inlineStr">
        <is>
          <t>100140</t>
        </is>
      </c>
      <c r="B624" t="inlineStr">
        <is>
          <t>Baptist Medical Center - Nassau</t>
        </is>
      </c>
      <c r="C624" t="inlineStr">
        <is>
          <t>Florida</t>
        </is>
      </c>
      <c r="D624" t="inlineStr">
        <is>
          <t>FL</t>
        </is>
      </c>
      <c r="E624" t="inlineStr">
        <is>
          <t>South Atlantic</t>
        </is>
      </c>
      <c r="F624" t="inlineStr">
        <is>
          <t>IPPS</t>
        </is>
      </c>
      <c r="G624" s="16" t="n">
        <v>1.0369</v>
      </c>
      <c r="H624" s="16" t="n">
        <v>0.9851</v>
      </c>
      <c r="I624" s="16" t="n">
        <v>1.4047</v>
      </c>
      <c r="J624" s="16" t="n">
        <v>1.3932</v>
      </c>
      <c r="K624" s="17" t="n">
        <v>1264</v>
      </c>
      <c r="L624" s="16" t="n">
        <v>1</v>
      </c>
      <c r="M624" s="18" t="n">
        <v>12281527.68619848</v>
      </c>
      <c r="N624" s="18" t="n">
        <v>12157098.07543526</v>
      </c>
      <c r="O624" s="19" t="n">
        <v>-124429.610763222</v>
      </c>
      <c r="P624" s="20" t="n">
        <v>-0.0101314440631886</v>
      </c>
      <c r="Q624" s="27">
        <f>IF(O624&gt;0,O624,"")</f>
        <v/>
      </c>
      <c r="R624" s="28">
        <f>IF(O624&gt;0,P624,"")</f>
        <v/>
      </c>
    </row>
    <row r="625">
      <c r="A625" t="inlineStr">
        <is>
          <t>100142</t>
        </is>
      </c>
      <c r="B625" t="inlineStr">
        <is>
          <t>Jackson Hospital</t>
        </is>
      </c>
      <c r="C625" t="inlineStr">
        <is>
          <t>Florida</t>
        </is>
      </c>
      <c r="D625" t="inlineStr">
        <is>
          <t>FL</t>
        </is>
      </c>
      <c r="E625" t="inlineStr">
        <is>
          <t>South Atlantic</t>
        </is>
      </c>
      <c r="F625" t="inlineStr">
        <is>
          <t>Sole Community Hospital (SCH)</t>
        </is>
      </c>
      <c r="G625" s="16" t="n">
        <v>1.0369</v>
      </c>
      <c r="H625" s="16" t="n">
        <v>0.9851</v>
      </c>
      <c r="I625" s="16" t="n">
        <v>1.204</v>
      </c>
      <c r="J625" s="16" t="n">
        <v>1.1936</v>
      </c>
      <c r="K625" s="17" t="n">
        <v>656</v>
      </c>
      <c r="L625" s="16" t="n">
        <v>1</v>
      </c>
      <c r="M625" s="18" t="n">
        <v>5463262.417413346</v>
      </c>
      <c r="N625" s="18" t="n">
        <v>5405452.185265326</v>
      </c>
      <c r="O625" s="19" t="n">
        <v>-57810.23214802053</v>
      </c>
      <c r="P625" s="20" t="n">
        <v>-0.01058163195012542</v>
      </c>
      <c r="Q625" s="27">
        <f>IF(O625&gt;0,O625,"")</f>
        <v/>
      </c>
      <c r="R625" s="28">
        <f>IF(O625&gt;0,P625,"")</f>
        <v/>
      </c>
    </row>
    <row r="626">
      <c r="A626" t="inlineStr">
        <is>
          <t>100150</t>
        </is>
      </c>
      <c r="B626" t="inlineStr">
        <is>
          <t>Lower Keys Medical Center</t>
        </is>
      </c>
      <c r="C626" t="inlineStr">
        <is>
          <t>Florida</t>
        </is>
      </c>
      <c r="D626" t="inlineStr">
        <is>
          <t>FL</t>
        </is>
      </c>
      <c r="E626" t="inlineStr">
        <is>
          <t>South Atlantic</t>
        </is>
      </c>
      <c r="F626" t="inlineStr">
        <is>
          <t>SCH/RRC</t>
        </is>
      </c>
      <c r="G626" s="16" t="n">
        <v>1.0369</v>
      </c>
      <c r="H626" s="16" t="n">
        <v>0.9851</v>
      </c>
      <c r="I626" s="16" t="n">
        <v>1.4902</v>
      </c>
      <c r="J626" s="16" t="n">
        <v>1.4835</v>
      </c>
      <c r="K626" s="17" t="n">
        <v>736</v>
      </c>
      <c r="L626" s="16" t="n">
        <v>1</v>
      </c>
      <c r="M626" s="18" t="n">
        <v>7586546.230122173</v>
      </c>
      <c r="N626" s="18" t="n">
        <v>7537628.78798084</v>
      </c>
      <c r="O626" s="19" t="n">
        <v>-48917.44214133359</v>
      </c>
      <c r="P626" s="20" t="n">
        <v>-0.006447919864655703</v>
      </c>
      <c r="Q626" s="27">
        <f>IF(O626&gt;0,O626,"")</f>
        <v/>
      </c>
      <c r="R626" s="28">
        <f>IF(O626&gt;0,P626,"")</f>
        <v/>
      </c>
    </row>
    <row r="627">
      <c r="A627" t="inlineStr">
        <is>
          <t>100151</t>
        </is>
      </c>
      <c r="B627" t="inlineStr">
        <is>
          <t>Mayo Clinic</t>
        </is>
      </c>
      <c r="C627" t="inlineStr">
        <is>
          <t>Florida</t>
        </is>
      </c>
      <c r="D627" t="inlineStr">
        <is>
          <t>FL</t>
        </is>
      </c>
      <c r="E627" t="inlineStr">
        <is>
          <t>South Atlantic</t>
        </is>
      </c>
      <c r="F627" t="inlineStr">
        <is>
          <t>Rural Referral Center (RRC)</t>
        </is>
      </c>
      <c r="G627" s="16" t="n">
        <v>1.0369</v>
      </c>
      <c r="H627" s="16" t="n">
        <v>0.9851</v>
      </c>
      <c r="I627" s="16" t="n">
        <v>2.5483</v>
      </c>
      <c r="J627" s="16" t="n">
        <v>2.5609</v>
      </c>
      <c r="K627" s="17" t="n">
        <v>9059</v>
      </c>
      <c r="L627" s="16" t="n">
        <v>1</v>
      </c>
      <c r="M627" s="18" t="n">
        <v>159680744.6090892</v>
      </c>
      <c r="N627" s="18" t="n">
        <v>160155648.5181988</v>
      </c>
      <c r="O627" s="19" t="n">
        <v>474903.9091095924</v>
      </c>
      <c r="P627" s="20" t="n">
        <v>0.002974083758640993</v>
      </c>
      <c r="Q627" s="27">
        <f>IF(O627&gt;0,O627,"")</f>
        <v/>
      </c>
      <c r="R627" s="28">
        <f>IF(O627&gt;0,P627,"")</f>
        <v/>
      </c>
    </row>
    <row r="628">
      <c r="A628" t="inlineStr">
        <is>
          <t>100154</t>
        </is>
      </c>
      <c r="B628" t="inlineStr">
        <is>
          <t>South Miami Hospital</t>
        </is>
      </c>
      <c r="C628" t="inlineStr">
        <is>
          <t>Florida</t>
        </is>
      </c>
      <c r="D628" t="inlineStr">
        <is>
          <t>FL</t>
        </is>
      </c>
      <c r="E628" t="inlineStr">
        <is>
          <t>South Atlantic</t>
        </is>
      </c>
      <c r="F628" t="inlineStr">
        <is>
          <t>Rural Referral Center (RRC)</t>
        </is>
      </c>
      <c r="G628" s="16" t="n">
        <v>1.0369</v>
      </c>
      <c r="H628" s="16" t="n">
        <v>0.9851</v>
      </c>
      <c r="I628" s="16" t="n">
        <v>2.0916</v>
      </c>
      <c r="J628" s="16" t="n">
        <v>2.1083</v>
      </c>
      <c r="K628" s="17" t="n">
        <v>2374</v>
      </c>
      <c r="L628" s="16" t="n">
        <v>1</v>
      </c>
      <c r="M628" s="18" t="n">
        <v>34346388.89417061</v>
      </c>
      <c r="N628" s="18" t="n">
        <v>34552740.93356982</v>
      </c>
      <c r="O628" s="19" t="n">
        <v>206352.0393992066</v>
      </c>
      <c r="P628" s="20" t="n">
        <v>0.006007968990132451</v>
      </c>
      <c r="Q628" s="27">
        <f>IF(O628&gt;0,O628,"")</f>
        <v/>
      </c>
      <c r="R628" s="28">
        <f>IF(O628&gt;0,P628,"")</f>
        <v/>
      </c>
    </row>
    <row r="629">
      <c r="A629" t="inlineStr">
        <is>
          <t>100156</t>
        </is>
      </c>
      <c r="B629" t="inlineStr">
        <is>
          <t>Hca Florida Lake City Hospital</t>
        </is>
      </c>
      <c r="C629" t="inlineStr">
        <is>
          <t>Florida</t>
        </is>
      </c>
      <c r="D629" t="inlineStr">
        <is>
          <t>FL</t>
        </is>
      </c>
      <c r="E629" t="inlineStr">
        <is>
          <t>South Atlantic</t>
        </is>
      </c>
      <c r="F629" t="inlineStr">
        <is>
          <t>Sole Community Hospital (SCH)</t>
        </is>
      </c>
      <c r="G629" s="16" t="n">
        <v>1.0369</v>
      </c>
      <c r="H629" s="16" t="n">
        <v>0.9851</v>
      </c>
      <c r="I629" s="16" t="n">
        <v>1.3752</v>
      </c>
      <c r="J629" s="16" t="n">
        <v>1.3608</v>
      </c>
      <c r="K629" s="17" t="n">
        <v>2305</v>
      </c>
      <c r="L629" s="16" t="n">
        <v>1</v>
      </c>
      <c r="M629" s="18" t="n">
        <v>21925955.51434731</v>
      </c>
      <c r="N629" s="18" t="n">
        <v>21653824.41644995</v>
      </c>
      <c r="O629" s="19" t="n">
        <v>-272131.0978973657</v>
      </c>
      <c r="P629" s="20" t="n">
        <v>-0.01241136778368887</v>
      </c>
      <c r="Q629" s="27">
        <f>IF(O629&gt;0,O629,"")</f>
        <v/>
      </c>
      <c r="R629" s="28">
        <f>IF(O629&gt;0,P629,"")</f>
        <v/>
      </c>
    </row>
    <row r="630">
      <c r="A630" t="inlineStr">
        <is>
          <t>100157</t>
        </is>
      </c>
      <c r="B630" t="inlineStr">
        <is>
          <t>Lakeland Regional Medical Center</t>
        </is>
      </c>
      <c r="C630" t="inlineStr">
        <is>
          <t>Florida</t>
        </is>
      </c>
      <c r="D630" t="inlineStr">
        <is>
          <t>FL</t>
        </is>
      </c>
      <c r="E630" t="inlineStr">
        <is>
          <t>South Atlantic</t>
        </is>
      </c>
      <c r="F630" t="inlineStr">
        <is>
          <t>Rural Referral Center (RRC)</t>
        </is>
      </c>
      <c r="G630" s="16" t="n">
        <v>1.0369</v>
      </c>
      <c r="H630" s="16" t="n">
        <v>0.9851</v>
      </c>
      <c r="I630" s="16" t="n">
        <v>1.8205</v>
      </c>
      <c r="J630" s="16" t="n">
        <v>1.8171</v>
      </c>
      <c r="K630" s="17" t="n">
        <v>8571</v>
      </c>
      <c r="L630" s="16" t="n">
        <v>1</v>
      </c>
      <c r="M630" s="18" t="n">
        <v>107930431.5620347</v>
      </c>
      <c r="N630" s="18" t="n">
        <v>107517635.287671</v>
      </c>
      <c r="O630" s="19" t="n">
        <v>-412796.2743636668</v>
      </c>
      <c r="P630" s="20" t="n">
        <v>-0.00382465138320517</v>
      </c>
      <c r="Q630" s="27">
        <f>IF(O630&gt;0,O630,"")</f>
        <v/>
      </c>
      <c r="R630" s="28">
        <f>IF(O630&gt;0,P630,"")</f>
        <v/>
      </c>
    </row>
    <row r="631">
      <c r="A631" t="inlineStr">
        <is>
          <t>100161</t>
        </is>
      </c>
      <c r="B631" t="inlineStr">
        <is>
          <t>Hca Florida Lake Monroe Hospital</t>
        </is>
      </c>
      <c r="C631" t="inlineStr">
        <is>
          <t>Florida</t>
        </is>
      </c>
      <c r="D631" t="inlineStr">
        <is>
          <t>FL</t>
        </is>
      </c>
      <c r="E631" t="inlineStr">
        <is>
          <t>South Atlantic</t>
        </is>
      </c>
      <c r="F631" t="inlineStr">
        <is>
          <t>IPPS</t>
        </is>
      </c>
      <c r="G631" s="16" t="n">
        <v>1.0369</v>
      </c>
      <c r="H631" s="16" t="n">
        <v>0.9851</v>
      </c>
      <c r="I631" s="16" t="n">
        <v>2.0235</v>
      </c>
      <c r="J631" s="16" t="n">
        <v>2.0308</v>
      </c>
      <c r="K631" s="17" t="n">
        <v>1607</v>
      </c>
      <c r="L631" s="16" t="n">
        <v>1</v>
      </c>
      <c r="M631" s="18" t="n">
        <v>22492660.11558132</v>
      </c>
      <c r="N631" s="18" t="n">
        <v>22529544.5406801</v>
      </c>
      <c r="O631" s="19" t="n">
        <v>36884.42509877309</v>
      </c>
      <c r="P631" s="20" t="n">
        <v>0.001639842726882365</v>
      </c>
      <c r="Q631" s="27">
        <f>IF(O631&gt;0,O631,"")</f>
        <v/>
      </c>
      <c r="R631" s="28">
        <f>IF(O631&gt;0,P631,"")</f>
        <v/>
      </c>
    </row>
    <row r="632">
      <c r="A632" t="inlineStr">
        <is>
          <t>100166</t>
        </is>
      </c>
      <c r="B632" t="inlineStr">
        <is>
          <t>Hca Florida Sarasota Doctors Hospital</t>
        </is>
      </c>
      <c r="C632" t="inlineStr">
        <is>
          <t>Florida</t>
        </is>
      </c>
      <c r="D632" t="inlineStr">
        <is>
          <t>FL</t>
        </is>
      </c>
      <c r="E632" t="inlineStr">
        <is>
          <t>South Atlantic</t>
        </is>
      </c>
      <c r="F632" t="inlineStr">
        <is>
          <t>IPPS</t>
        </is>
      </c>
      <c r="G632" s="16" t="n">
        <v>1.0369</v>
      </c>
      <c r="H632" s="16" t="n">
        <v>0.9851</v>
      </c>
      <c r="I632" s="16" t="n">
        <v>1.7391</v>
      </c>
      <c r="J632" s="16" t="n">
        <v>1.7364</v>
      </c>
      <c r="K632" s="17" t="n">
        <v>2451</v>
      </c>
      <c r="L632" s="16" t="n">
        <v>1</v>
      </c>
      <c r="M632" s="18" t="n">
        <v>29484217.18189473</v>
      </c>
      <c r="N632" s="18" t="n">
        <v>29380722.34422834</v>
      </c>
      <c r="O632" s="19" t="n">
        <v>-103494.8376663923</v>
      </c>
      <c r="P632" s="20" t="n">
        <v>-0.003510177564759801</v>
      </c>
      <c r="Q632" s="27">
        <f>IF(O632&gt;0,O632,"")</f>
        <v/>
      </c>
      <c r="R632" s="28">
        <f>IF(O632&gt;0,P632,"")</f>
        <v/>
      </c>
    </row>
    <row r="633">
      <c r="A633" t="inlineStr">
        <is>
          <t>100167</t>
        </is>
      </c>
      <c r="B633" t="inlineStr">
        <is>
          <t>Hca Florida Mercy Hospital</t>
        </is>
      </c>
      <c r="C633" t="inlineStr">
        <is>
          <t>Florida</t>
        </is>
      </c>
      <c r="D633" t="inlineStr">
        <is>
          <t>FL</t>
        </is>
      </c>
      <c r="E633" t="inlineStr">
        <is>
          <t>South Atlantic</t>
        </is>
      </c>
      <c r="F633" t="inlineStr">
        <is>
          <t>IPPS</t>
        </is>
      </c>
      <c r="G633" s="16" t="n">
        <v>1.0369</v>
      </c>
      <c r="H633" s="16" t="n">
        <v>0.9851</v>
      </c>
      <c r="I633" s="16" t="n">
        <v>1.7755</v>
      </c>
      <c r="J633" s="16" t="n">
        <v>1.7711</v>
      </c>
      <c r="K633" s="17" t="n">
        <v>1350</v>
      </c>
      <c r="L633" s="16" t="n">
        <v>1</v>
      </c>
      <c r="M633" s="18" t="n">
        <v>16579681.38453439</v>
      </c>
      <c r="N633" s="18" t="n">
        <v>16506166.90079128</v>
      </c>
      <c r="O633" s="19" t="n">
        <v>-73514.48374310508</v>
      </c>
      <c r="P633" s="20" t="n">
        <v>-0.00443401064460019</v>
      </c>
      <c r="Q633" s="27">
        <f>IF(O633&gt;0,O633,"")</f>
        <v/>
      </c>
      <c r="R633" s="28">
        <f>IF(O633&gt;0,P633,"")</f>
        <v/>
      </c>
    </row>
    <row r="634">
      <c r="A634" t="inlineStr">
        <is>
          <t>100168</t>
        </is>
      </c>
      <c r="B634" t="inlineStr">
        <is>
          <t>Boca Raton Regional Hospital</t>
        </is>
      </c>
      <c r="C634" t="inlineStr">
        <is>
          <t>Florida</t>
        </is>
      </c>
      <c r="D634" t="inlineStr">
        <is>
          <t>FL</t>
        </is>
      </c>
      <c r="E634" t="inlineStr">
        <is>
          <t>South Atlantic</t>
        </is>
      </c>
      <c r="F634" t="inlineStr">
        <is>
          <t>Rural Referral Center (RRC)</t>
        </is>
      </c>
      <c r="G634" s="16" t="n">
        <v>1.0369</v>
      </c>
      <c r="H634" s="16" t="n">
        <v>0.9851</v>
      </c>
      <c r="I634" s="16" t="n">
        <v>1.8321</v>
      </c>
      <c r="J634" s="16" t="n">
        <v>1.8347</v>
      </c>
      <c r="K634" s="17" t="n">
        <v>8046</v>
      </c>
      <c r="L634" s="16" t="n">
        <v>1</v>
      </c>
      <c r="M634" s="18" t="n">
        <v>101964956.4725702</v>
      </c>
      <c r="N634" s="18" t="n">
        <v>101909452.8263652</v>
      </c>
      <c r="O634" s="19" t="n">
        <v>-55503.64620508254</v>
      </c>
      <c r="P634" s="20" t="n">
        <v>-0.0005443404099330309</v>
      </c>
      <c r="Q634" s="27">
        <f>IF(O634&gt;0,O634,"")</f>
        <v/>
      </c>
      <c r="R634" s="28">
        <f>IF(O634&gt;0,P634,"")</f>
        <v/>
      </c>
    </row>
    <row r="635">
      <c r="A635" t="inlineStr">
        <is>
          <t>100173</t>
        </is>
      </c>
      <c r="B635" t="inlineStr">
        <is>
          <t>Adventhealth Tampa</t>
        </is>
      </c>
      <c r="C635" t="inlineStr">
        <is>
          <t>Florida</t>
        </is>
      </c>
      <c r="D635" t="inlineStr">
        <is>
          <t>FL</t>
        </is>
      </c>
      <c r="E635" t="inlineStr">
        <is>
          <t>South Atlantic</t>
        </is>
      </c>
      <c r="F635" t="inlineStr">
        <is>
          <t>Rural Referral Center (RRC)</t>
        </is>
      </c>
      <c r="G635" s="16" t="n">
        <v>1.0369</v>
      </c>
      <c r="H635" s="16" t="n">
        <v>0.9851</v>
      </c>
      <c r="I635" s="16" t="n">
        <v>2.1111</v>
      </c>
      <c r="J635" s="16" t="n">
        <v>2.1112</v>
      </c>
      <c r="K635" s="17" t="n">
        <v>4716</v>
      </c>
      <c r="L635" s="16" t="n">
        <v>1</v>
      </c>
      <c r="M635" s="18" t="n">
        <v>68865917.41048209</v>
      </c>
      <c r="N635" s="18" t="n">
        <v>68734148.08099709</v>
      </c>
      <c r="O635" s="19" t="n">
        <v>-131769.3294849992</v>
      </c>
      <c r="P635" s="20" t="n">
        <v>-0.001913418632029181</v>
      </c>
      <c r="Q635" s="27">
        <f>IF(O635&gt;0,O635,"")</f>
        <v/>
      </c>
      <c r="R635" s="28">
        <f>IF(O635&gt;0,P635,"")</f>
        <v/>
      </c>
    </row>
    <row r="636">
      <c r="A636" t="inlineStr">
        <is>
          <t>100175</t>
        </is>
      </c>
      <c r="B636" t="inlineStr">
        <is>
          <t>Desoto Memorial Hospital</t>
        </is>
      </c>
      <c r="C636" t="inlineStr">
        <is>
          <t>Florida</t>
        </is>
      </c>
      <c r="D636" t="inlineStr">
        <is>
          <t>FL</t>
        </is>
      </c>
      <c r="E636" t="inlineStr">
        <is>
          <t>South Atlantic</t>
        </is>
      </c>
      <c r="F636" t="inlineStr">
        <is>
          <t>Sole Community Hospital (SCH)</t>
        </is>
      </c>
      <c r="G636" s="16" t="n">
        <v>1.0369</v>
      </c>
      <c r="H636" s="16" t="n">
        <v>0.9851</v>
      </c>
      <c r="I636" s="16" t="n">
        <v>1.3235</v>
      </c>
      <c r="J636" s="16" t="n">
        <v>1.3066</v>
      </c>
      <c r="K636" s="17" t="n">
        <v>233</v>
      </c>
      <c r="L636" s="16" t="n">
        <v>1</v>
      </c>
      <c r="M636" s="18" t="n">
        <v>2133052.78087403</v>
      </c>
      <c r="N636" s="18" t="n">
        <v>2101686.601007416</v>
      </c>
      <c r="O636" s="19" t="n">
        <v>-31366.17986661382</v>
      </c>
      <c r="P636" s="20" t="n">
        <v>-0.01470483062953621</v>
      </c>
      <c r="Q636" s="27">
        <f>IF(O636&gt;0,O636,"")</f>
        <v/>
      </c>
      <c r="R636" s="28">
        <f>IF(O636&gt;0,P636,"")</f>
        <v/>
      </c>
    </row>
    <row r="637">
      <c r="A637" t="inlineStr">
        <is>
          <t>100176</t>
        </is>
      </c>
      <c r="B637" t="inlineStr">
        <is>
          <t>Palm Beach Gardens Medical Center</t>
        </is>
      </c>
      <c r="C637" t="inlineStr">
        <is>
          <t>Florida</t>
        </is>
      </c>
      <c r="D637" t="inlineStr">
        <is>
          <t>FL</t>
        </is>
      </c>
      <c r="E637" t="inlineStr">
        <is>
          <t>South Atlantic</t>
        </is>
      </c>
      <c r="F637" t="inlineStr">
        <is>
          <t>IPPS</t>
        </is>
      </c>
      <c r="G637" s="16" t="n">
        <v>1.0369</v>
      </c>
      <c r="H637" s="16" t="n">
        <v>0.9851</v>
      </c>
      <c r="I637" s="16" t="n">
        <v>1.9865</v>
      </c>
      <c r="J637" s="16" t="n">
        <v>1.9996</v>
      </c>
      <c r="K637" s="17" t="n">
        <v>3173</v>
      </c>
      <c r="L637" s="16" t="n">
        <v>1</v>
      </c>
      <c r="M637" s="18" t="n">
        <v>43599386.34888784</v>
      </c>
      <c r="N637" s="18" t="n">
        <v>43800854.26106437</v>
      </c>
      <c r="O637" s="19" t="n">
        <v>201467.9121765345</v>
      </c>
      <c r="P637" s="20" t="n">
        <v>0.004620888710780529</v>
      </c>
      <c r="Q637" s="27">
        <f>IF(O637&gt;0,O637,"")</f>
        <v/>
      </c>
      <c r="R637" s="28">
        <f>IF(O637&gt;0,P637,"")</f>
        <v/>
      </c>
    </row>
    <row r="638">
      <c r="A638" t="inlineStr">
        <is>
          <t>100177</t>
        </is>
      </c>
      <c r="B638" t="inlineStr">
        <is>
          <t>Cape Canaveral Hospital</t>
        </is>
      </c>
      <c r="C638" t="inlineStr">
        <is>
          <t>Florida</t>
        </is>
      </c>
      <c r="D638" t="inlineStr">
        <is>
          <t>FL</t>
        </is>
      </c>
      <c r="E638" t="inlineStr">
        <is>
          <t>South Atlantic</t>
        </is>
      </c>
      <c r="F638" t="inlineStr">
        <is>
          <t>IPPS</t>
        </is>
      </c>
      <c r="G638" s="16" t="n">
        <v>1.0369</v>
      </c>
      <c r="H638" s="16" t="n">
        <v>0.9851</v>
      </c>
      <c r="I638" s="16" t="n">
        <v>1.6723</v>
      </c>
      <c r="J638" s="16" t="n">
        <v>1.6678</v>
      </c>
      <c r="K638" s="17" t="n">
        <v>2224</v>
      </c>
      <c r="L638" s="16" t="n">
        <v>1</v>
      </c>
      <c r="M638" s="18" t="n">
        <v>25725907.74550294</v>
      </c>
      <c r="N638" s="18" t="n">
        <v>25606376.86538339</v>
      </c>
      <c r="O638" s="19" t="n">
        <v>-119530.8801195547</v>
      </c>
      <c r="P638" s="20" t="n">
        <v>-0.004646323126943868</v>
      </c>
      <c r="Q638" s="27">
        <f>IF(O638&gt;0,O638,"")</f>
        <v/>
      </c>
      <c r="R638" s="28">
        <f>IF(O638&gt;0,P638,"")</f>
        <v/>
      </c>
    </row>
    <row r="639">
      <c r="A639" t="inlineStr">
        <is>
          <t>100179</t>
        </is>
      </c>
      <c r="B639" t="inlineStr">
        <is>
          <t>Hca Florida Memorial Hospital</t>
        </is>
      </c>
      <c r="C639" t="inlineStr">
        <is>
          <t>Florida</t>
        </is>
      </c>
      <c r="D639" t="inlineStr">
        <is>
          <t>FL</t>
        </is>
      </c>
      <c r="E639" t="inlineStr">
        <is>
          <t>South Atlantic</t>
        </is>
      </c>
      <c r="F639" t="inlineStr">
        <is>
          <t>Rural Referral Center (RRC)</t>
        </is>
      </c>
      <c r="G639" s="16" t="n">
        <v>1.0369</v>
      </c>
      <c r="H639" s="16" t="n">
        <v>0.9851</v>
      </c>
      <c r="I639" s="16" t="n">
        <v>2.073</v>
      </c>
      <c r="J639" s="16" t="n">
        <v>2.0736</v>
      </c>
      <c r="K639" s="17" t="n">
        <v>3391</v>
      </c>
      <c r="L639" s="16" t="n">
        <v>1</v>
      </c>
      <c r="M639" s="18" t="n">
        <v>48623792.24167798</v>
      </c>
      <c r="N639" s="18" t="n">
        <v>48542501.70597699</v>
      </c>
      <c r="O639" s="19" t="n">
        <v>-81290.53570099175</v>
      </c>
      <c r="P639" s="20" t="n">
        <v>-0.001671826321092936</v>
      </c>
      <c r="Q639" s="27">
        <f>IF(O639&gt;0,O639,"")</f>
        <v/>
      </c>
      <c r="R639" s="28">
        <f>IF(O639&gt;0,P639,"")</f>
        <v/>
      </c>
    </row>
    <row r="640">
      <c r="A640" t="inlineStr">
        <is>
          <t>100180</t>
        </is>
      </c>
      <c r="B640" t="inlineStr">
        <is>
          <t>Hca Florida St Petersburg Hospital</t>
        </is>
      </c>
      <c r="C640" t="inlineStr">
        <is>
          <t>Florida</t>
        </is>
      </c>
      <c r="D640" t="inlineStr">
        <is>
          <t>FL</t>
        </is>
      </c>
      <c r="E640" t="inlineStr">
        <is>
          <t>South Atlantic</t>
        </is>
      </c>
      <c r="F640" t="inlineStr">
        <is>
          <t>IPPS</t>
        </is>
      </c>
      <c r="G640" s="16" t="n">
        <v>1.0369</v>
      </c>
      <c r="H640" s="16" t="n">
        <v>0.9851</v>
      </c>
      <c r="I640" s="16" t="n">
        <v>1.6116</v>
      </c>
      <c r="J640" s="16" t="n">
        <v>1.6019</v>
      </c>
      <c r="K640" s="17" t="n">
        <v>795</v>
      </c>
      <c r="L640" s="16" t="n">
        <v>1</v>
      </c>
      <c r="M640" s="18" t="n">
        <v>8862293.372907335</v>
      </c>
      <c r="N640" s="18" t="n">
        <v>8791680.777131667</v>
      </c>
      <c r="O640" s="19" t="n">
        <v>-70612.59577566758</v>
      </c>
      <c r="P640" s="20" t="n">
        <v>-0.00796775651678778</v>
      </c>
      <c r="Q640" s="27">
        <f>IF(O640&gt;0,O640,"")</f>
        <v/>
      </c>
      <c r="R640" s="28">
        <f>IF(O640&gt;0,P640,"")</f>
        <v/>
      </c>
    </row>
    <row r="641">
      <c r="A641" t="inlineStr">
        <is>
          <t>100181</t>
        </is>
      </c>
      <c r="B641" t="inlineStr">
        <is>
          <t>Larkin Community Hospital</t>
        </is>
      </c>
      <c r="C641" t="inlineStr">
        <is>
          <t>Florida</t>
        </is>
      </c>
      <c r="D641" t="inlineStr">
        <is>
          <t>FL</t>
        </is>
      </c>
      <c r="E641" t="inlineStr">
        <is>
          <t>South Atlantic</t>
        </is>
      </c>
      <c r="F641" t="inlineStr">
        <is>
          <t>IPPS</t>
        </is>
      </c>
      <c r="G641" s="16" t="n">
        <v>1.0369</v>
      </c>
      <c r="H641" s="16" t="n">
        <v>0.9851</v>
      </c>
      <c r="I641" s="16" t="n">
        <v>1.4574</v>
      </c>
      <c r="J641" s="16" t="n">
        <v>1.4409</v>
      </c>
      <c r="K641" s="17" t="n">
        <v>933</v>
      </c>
      <c r="L641" s="16" t="n">
        <v>1</v>
      </c>
      <c r="M641" s="18" t="n">
        <v>9405505.552857284</v>
      </c>
      <c r="N641" s="18" t="n">
        <v>9280788.287211213</v>
      </c>
      <c r="O641" s="19" t="n">
        <v>-124717.2656460702</v>
      </c>
      <c r="P641" s="20" t="n">
        <v>-0.01326002785763946</v>
      </c>
      <c r="Q641" s="27">
        <f>IF(O641&gt;0,O641,"")</f>
        <v/>
      </c>
      <c r="R641" s="28">
        <f>IF(O641&gt;0,P641,"")</f>
        <v/>
      </c>
    </row>
    <row r="642">
      <c r="A642" t="inlineStr">
        <is>
          <t>100183</t>
        </is>
      </c>
      <c r="B642" t="inlineStr">
        <is>
          <t>Coral Gables Hospital</t>
        </is>
      </c>
      <c r="C642" t="inlineStr">
        <is>
          <t>Florida</t>
        </is>
      </c>
      <c r="D642" t="inlineStr">
        <is>
          <t>FL</t>
        </is>
      </c>
      <c r="E642" t="inlineStr">
        <is>
          <t>South Atlantic</t>
        </is>
      </c>
      <c r="F642" t="inlineStr">
        <is>
          <t>IPPS</t>
        </is>
      </c>
      <c r="G642" s="16" t="n">
        <v>1.0369</v>
      </c>
      <c r="H642" s="16" t="n">
        <v>0.9851</v>
      </c>
      <c r="I642" s="16" t="n">
        <v>1.4837</v>
      </c>
      <c r="J642" s="16" t="n">
        <v>1.4701</v>
      </c>
      <c r="K642" s="17" t="n">
        <v>538</v>
      </c>
      <c r="L642" s="16" t="n">
        <v>1</v>
      </c>
      <c r="M642" s="18" t="n">
        <v>5521411.399766665</v>
      </c>
      <c r="N642" s="18" t="n">
        <v>5460074.064429119</v>
      </c>
      <c r="O642" s="19" t="n">
        <v>-61337.33533754572</v>
      </c>
      <c r="P642" s="20" t="n">
        <v>-0.0111089956709507</v>
      </c>
      <c r="Q642" s="27">
        <f>IF(O642&gt;0,O642,"")</f>
        <v/>
      </c>
      <c r="R642" s="28">
        <f>IF(O642&gt;0,P642,"")</f>
        <v/>
      </c>
    </row>
    <row r="643">
      <c r="A643" t="inlineStr">
        <is>
          <t>100187</t>
        </is>
      </c>
      <c r="B643" t="inlineStr">
        <is>
          <t>Palmetto General Hospital</t>
        </is>
      </c>
      <c r="C643" t="inlineStr">
        <is>
          <t>Florida</t>
        </is>
      </c>
      <c r="D643" t="inlineStr">
        <is>
          <t>FL</t>
        </is>
      </c>
      <c r="E643" t="inlineStr">
        <is>
          <t>South Atlantic</t>
        </is>
      </c>
      <c r="F643" t="inlineStr">
        <is>
          <t>Rural Referral Center (RRC)</t>
        </is>
      </c>
      <c r="G643" s="16" t="n">
        <v>1.0369</v>
      </c>
      <c r="H643" s="16" t="n">
        <v>0.9851</v>
      </c>
      <c r="I643" s="16" t="n">
        <v>2.2408</v>
      </c>
      <c r="J643" s="16" t="n">
        <v>2.2427</v>
      </c>
      <c r="K643" s="17" t="n">
        <v>1130</v>
      </c>
      <c r="L643" s="16" t="n">
        <v>1</v>
      </c>
      <c r="M643" s="18" t="n">
        <v>17514723.05245473</v>
      </c>
      <c r="N643" s="18" t="n">
        <v>17495203.84883101</v>
      </c>
      <c r="O643" s="19" t="n">
        <v>-19519.20362372324</v>
      </c>
      <c r="P643" s="20" t="n">
        <v>-0.001114445461984486</v>
      </c>
      <c r="Q643" s="27">
        <f>IF(O643&gt;0,O643,"")</f>
        <v/>
      </c>
      <c r="R643" s="28">
        <f>IF(O643&gt;0,P643,"")</f>
        <v/>
      </c>
    </row>
    <row r="644">
      <c r="A644" t="inlineStr">
        <is>
          <t>100189</t>
        </is>
      </c>
      <c r="B644" t="inlineStr">
        <is>
          <t>Hca Florida Northwest Hospital</t>
        </is>
      </c>
      <c r="C644" t="inlineStr">
        <is>
          <t>Florida</t>
        </is>
      </c>
      <c r="D644" t="inlineStr">
        <is>
          <t>FL</t>
        </is>
      </c>
      <c r="E644" t="inlineStr">
        <is>
          <t>South Atlantic</t>
        </is>
      </c>
      <c r="F644" t="inlineStr">
        <is>
          <t>IPPS</t>
        </is>
      </c>
      <c r="G644" s="16" t="n">
        <v>1.0369</v>
      </c>
      <c r="H644" s="16" t="n">
        <v>0.9851</v>
      </c>
      <c r="I644" s="16" t="n">
        <v>1.7884</v>
      </c>
      <c r="J644" s="16" t="n">
        <v>1.781</v>
      </c>
      <c r="K644" s="17" t="n">
        <v>2013</v>
      </c>
      <c r="L644" s="16" t="n">
        <v>1</v>
      </c>
      <c r="M644" s="18" t="n">
        <v>24901767.34968675</v>
      </c>
      <c r="N644" s="18" t="n">
        <v>24750106.66435489</v>
      </c>
      <c r="O644" s="19" t="n">
        <v>-151660.6853318587</v>
      </c>
      <c r="P644" s="20" t="n">
        <v>-0.006090358294740334</v>
      </c>
      <c r="Q644" s="27">
        <f>IF(O644&gt;0,O644,"")</f>
        <v/>
      </c>
      <c r="R644" s="28">
        <f>IF(O644&gt;0,P644,"")</f>
        <v/>
      </c>
    </row>
    <row r="645">
      <c r="A645" t="inlineStr">
        <is>
          <t>100191</t>
        </is>
      </c>
      <c r="B645" t="inlineStr">
        <is>
          <t>Hca Florida Trinity Hospital</t>
        </is>
      </c>
      <c r="C645" t="inlineStr">
        <is>
          <t>Florida</t>
        </is>
      </c>
      <c r="D645" t="inlineStr">
        <is>
          <t>FL</t>
        </is>
      </c>
      <c r="E645" t="inlineStr">
        <is>
          <t>South Atlantic</t>
        </is>
      </c>
      <c r="F645" t="inlineStr">
        <is>
          <t>IPPS</t>
        </is>
      </c>
      <c r="G645" s="16" t="n">
        <v>1.0369</v>
      </c>
      <c r="H645" s="16" t="n">
        <v>0.9851</v>
      </c>
      <c r="I645" s="16" t="n">
        <v>1.7341</v>
      </c>
      <c r="J645" s="16" t="n">
        <v>1.7231</v>
      </c>
      <c r="K645" s="17" t="n">
        <v>2522</v>
      </c>
      <c r="L645" s="16" t="n">
        <v>1</v>
      </c>
      <c r="M645" s="18" t="n">
        <v>30251084.98724781</v>
      </c>
      <c r="N645" s="18" t="n">
        <v>30000254.933842</v>
      </c>
      <c r="O645" s="19" t="n">
        <v>-250830.0534058064</v>
      </c>
      <c r="P645" s="20" t="n">
        <v>-0.008291605194046512</v>
      </c>
      <c r="Q645" s="27">
        <f>IF(O645&gt;0,O645,"")</f>
        <v/>
      </c>
      <c r="R645" s="28">
        <f>IF(O645&gt;0,P645,"")</f>
        <v/>
      </c>
    </row>
    <row r="646">
      <c r="A646" t="inlineStr">
        <is>
          <t>100200</t>
        </is>
      </c>
      <c r="B646" t="inlineStr">
        <is>
          <t>Broward Health Imperial Point</t>
        </is>
      </c>
      <c r="C646" t="inlineStr">
        <is>
          <t>Florida</t>
        </is>
      </c>
      <c r="D646" t="inlineStr">
        <is>
          <t>FL</t>
        </is>
      </c>
      <c r="E646" t="inlineStr">
        <is>
          <t>South Atlantic</t>
        </is>
      </c>
      <c r="F646" t="inlineStr">
        <is>
          <t>IPPS</t>
        </is>
      </c>
      <c r="G646" s="16" t="n">
        <v>1.0369</v>
      </c>
      <c r="H646" s="16" t="n">
        <v>0.9851</v>
      </c>
      <c r="I646" s="16" t="n">
        <v>1.5031</v>
      </c>
      <c r="J646" s="16" t="n">
        <v>1.4913</v>
      </c>
      <c r="K646" s="17" t="n">
        <v>825</v>
      </c>
      <c r="L646" s="16" t="n">
        <v>1</v>
      </c>
      <c r="M646" s="18" t="n">
        <v>8577555.930411777</v>
      </c>
      <c r="N646" s="18" t="n">
        <v>8493532.383849662</v>
      </c>
      <c r="O646" s="19" t="n">
        <v>-84023.54656211473</v>
      </c>
      <c r="P646" s="20" t="n">
        <v>-0.009795744527203692</v>
      </c>
      <c r="Q646" s="27">
        <f>IF(O646&gt;0,O646,"")</f>
        <v/>
      </c>
      <c r="R646" s="28">
        <f>IF(O646&gt;0,P646,"")</f>
        <v/>
      </c>
    </row>
    <row r="647">
      <c r="A647" t="inlineStr">
        <is>
          <t>100204</t>
        </is>
      </c>
      <c r="B647" t="inlineStr">
        <is>
          <t>Hca Florida North Florida Hospital</t>
        </is>
      </c>
      <c r="C647" t="inlineStr">
        <is>
          <t>Florida</t>
        </is>
      </c>
      <c r="D647" t="inlineStr">
        <is>
          <t>FL</t>
        </is>
      </c>
      <c r="E647" t="inlineStr">
        <is>
          <t>South Atlantic</t>
        </is>
      </c>
      <c r="F647" t="inlineStr">
        <is>
          <t>IPPS</t>
        </is>
      </c>
      <c r="G647" s="16" t="n">
        <v>1.0369</v>
      </c>
      <c r="H647" s="16" t="n">
        <v>0.9851</v>
      </c>
      <c r="I647" s="16" t="n">
        <v>1.9226</v>
      </c>
      <c r="J647" s="16" t="n">
        <v>1.9185</v>
      </c>
      <c r="K647" s="17" t="n">
        <v>7624</v>
      </c>
      <c r="L647" s="16" t="n">
        <v>1</v>
      </c>
      <c r="M647" s="18" t="n">
        <v>101389635.2858775</v>
      </c>
      <c r="N647" s="18" t="n">
        <v>100975048.8030905</v>
      </c>
      <c r="O647" s="19" t="n">
        <v>-414586.4827869534</v>
      </c>
      <c r="P647" s="20" t="n">
        <v>-0.004089042056596696</v>
      </c>
      <c r="Q647" s="27">
        <f>IF(O647&gt;0,O647,"")</f>
        <v/>
      </c>
      <c r="R647" s="28">
        <f>IF(O647&gt;0,P647,"")</f>
        <v/>
      </c>
    </row>
    <row r="648">
      <c r="A648" t="inlineStr">
        <is>
          <t>100206</t>
        </is>
      </c>
      <c r="B648" t="inlineStr">
        <is>
          <t>Hca Florida South Tampa Hospital</t>
        </is>
      </c>
      <c r="C648" t="inlineStr">
        <is>
          <t>Florida</t>
        </is>
      </c>
      <c r="D648" t="inlineStr">
        <is>
          <t>FL</t>
        </is>
      </c>
      <c r="E648" t="inlineStr">
        <is>
          <t>South Atlantic</t>
        </is>
      </c>
      <c r="F648" t="inlineStr">
        <is>
          <t>IPPS</t>
        </is>
      </c>
      <c r="G648" s="16" t="n">
        <v>1.0369</v>
      </c>
      <c r="H648" s="16" t="n">
        <v>0.9851</v>
      </c>
      <c r="I648" s="16" t="n">
        <v>1.684</v>
      </c>
      <c r="J648" s="16" t="n">
        <v>1.6756</v>
      </c>
      <c r="K648" s="17" t="n">
        <v>1224</v>
      </c>
      <c r="L648" s="16" t="n">
        <v>1</v>
      </c>
      <c r="M648" s="18" t="n">
        <v>14257561.06040215</v>
      </c>
      <c r="N648" s="18" t="n">
        <v>14158627.30589035</v>
      </c>
      <c r="O648" s="19" t="n">
        <v>-98933.75451180525</v>
      </c>
      <c r="P648" s="20" t="n">
        <v>-0.006939037756364672</v>
      </c>
      <c r="Q648" s="27">
        <f>IF(O648&gt;0,O648,"")</f>
        <v/>
      </c>
      <c r="R648" s="28">
        <f>IF(O648&gt;0,P648,"")</f>
        <v/>
      </c>
    </row>
    <row r="649">
      <c r="A649" t="inlineStr">
        <is>
          <t>100209</t>
        </is>
      </c>
      <c r="B649" t="inlineStr">
        <is>
          <t>Hca Florida Kendall Hospital</t>
        </is>
      </c>
      <c r="C649" t="inlineStr">
        <is>
          <t>Florida</t>
        </is>
      </c>
      <c r="D649" t="inlineStr">
        <is>
          <t>FL</t>
        </is>
      </c>
      <c r="E649" t="inlineStr">
        <is>
          <t>South Atlantic</t>
        </is>
      </c>
      <c r="F649" t="inlineStr">
        <is>
          <t>Rural Referral Center (RRC)</t>
        </is>
      </c>
      <c r="G649" s="16" t="n">
        <v>1.0369</v>
      </c>
      <c r="H649" s="16" t="n">
        <v>0.9851</v>
      </c>
      <c r="I649" s="16" t="n">
        <v>2.0922</v>
      </c>
      <c r="J649" s="16" t="n">
        <v>2.0908</v>
      </c>
      <c r="K649" s="17" t="n">
        <v>1883</v>
      </c>
      <c r="L649" s="16" t="n">
        <v>1</v>
      </c>
      <c r="M649" s="18" t="n">
        <v>27250548.80169263</v>
      </c>
      <c r="N649" s="18" t="n">
        <v>27178919.7936735</v>
      </c>
      <c r="O649" s="19" t="n">
        <v>-71629.00801913813</v>
      </c>
      <c r="P649" s="20" t="n">
        <v>-0.002628534512842141</v>
      </c>
      <c r="Q649" s="27">
        <f>IF(O649&gt;0,O649,"")</f>
        <v/>
      </c>
      <c r="R649" s="28">
        <f>IF(O649&gt;0,P649,"")</f>
        <v/>
      </c>
    </row>
    <row r="650">
      <c r="A650" t="inlineStr">
        <is>
          <t>100211</t>
        </is>
      </c>
      <c r="B650" t="inlineStr">
        <is>
          <t>Adventhealth Dade City</t>
        </is>
      </c>
      <c r="C650" t="inlineStr">
        <is>
          <t>Florida</t>
        </is>
      </c>
      <c r="D650" t="inlineStr">
        <is>
          <t>FL</t>
        </is>
      </c>
      <c r="E650" t="inlineStr">
        <is>
          <t>South Atlantic</t>
        </is>
      </c>
      <c r="F650" t="inlineStr">
        <is>
          <t>IPPS</t>
        </is>
      </c>
      <c r="G650" s="16" t="n">
        <v>1.0369</v>
      </c>
      <c r="H650" s="16" t="n">
        <v>0.9851</v>
      </c>
      <c r="I650" s="16" t="n">
        <v>1.457</v>
      </c>
      <c r="J650" s="16" t="n">
        <v>1.4466</v>
      </c>
      <c r="K650" s="17" t="n">
        <v>825</v>
      </c>
      <c r="L650" s="16" t="n">
        <v>1</v>
      </c>
      <c r="M650" s="18" t="n">
        <v>8314482.729432479</v>
      </c>
      <c r="N650" s="18" t="n">
        <v>8238948.532472958</v>
      </c>
      <c r="O650" s="19" t="n">
        <v>-75534.19695952162</v>
      </c>
      <c r="P650" s="20" t="n">
        <v>-0.009084653780341347</v>
      </c>
      <c r="Q650" s="27">
        <f>IF(O650&gt;0,O650,"")</f>
        <v/>
      </c>
      <c r="R650" s="28">
        <f>IF(O650&gt;0,P650,"")</f>
        <v/>
      </c>
    </row>
    <row r="651">
      <c r="A651" t="inlineStr">
        <is>
          <t>100212</t>
        </is>
      </c>
      <c r="B651" t="inlineStr">
        <is>
          <t>Hca Florida Ocala Hospital</t>
        </is>
      </c>
      <c r="C651" t="inlineStr">
        <is>
          <t>Florida</t>
        </is>
      </c>
      <c r="D651" t="inlineStr">
        <is>
          <t>FL</t>
        </is>
      </c>
      <c r="E651" t="inlineStr">
        <is>
          <t>South Atlantic</t>
        </is>
      </c>
      <c r="F651" t="inlineStr">
        <is>
          <t>Rural Referral Center (RRC)</t>
        </is>
      </c>
      <c r="G651" s="16" t="n">
        <v>1.0369</v>
      </c>
      <c r="H651" s="16" t="n">
        <v>0.9851</v>
      </c>
      <c r="I651" s="16" t="n">
        <v>1.8199</v>
      </c>
      <c r="J651" s="16" t="n">
        <v>1.8196</v>
      </c>
      <c r="K651" s="17" t="n">
        <v>8742</v>
      </c>
      <c r="L651" s="16" t="n">
        <v>1</v>
      </c>
      <c r="M651" s="18" t="n">
        <v>110047469.9585031</v>
      </c>
      <c r="N651" s="18" t="n">
        <v>109813595.3762182</v>
      </c>
      <c r="O651" s="19" t="n">
        <v>-233874.5822848827</v>
      </c>
      <c r="P651" s="20" t="n">
        <v>-0.002125215439964886</v>
      </c>
      <c r="Q651" s="27">
        <f>IF(O651&gt;0,O651,"")</f>
        <v/>
      </c>
      <c r="R651" s="28">
        <f>IF(O651&gt;0,P651,"")</f>
        <v/>
      </c>
    </row>
    <row r="652">
      <c r="A652" t="inlineStr">
        <is>
          <t>100213</t>
        </is>
      </c>
      <c r="B652" t="inlineStr">
        <is>
          <t>Hca Florida Blake Hospital</t>
        </is>
      </c>
      <c r="C652" t="inlineStr">
        <is>
          <t>Florida</t>
        </is>
      </c>
      <c r="D652" t="inlineStr">
        <is>
          <t>FL</t>
        </is>
      </c>
      <c r="E652" t="inlineStr">
        <is>
          <t>South Atlantic</t>
        </is>
      </c>
      <c r="F652" t="inlineStr">
        <is>
          <t>IPPS</t>
        </is>
      </c>
      <c r="G652" s="16" t="n">
        <v>1.0369</v>
      </c>
      <c r="H652" s="16" t="n">
        <v>0.9851</v>
      </c>
      <c r="I652" s="16" t="n">
        <v>1.9478</v>
      </c>
      <c r="J652" s="16" t="n">
        <v>1.9603</v>
      </c>
      <c r="K652" s="17" t="n">
        <v>3666</v>
      </c>
      <c r="L652" s="16" t="n">
        <v>1</v>
      </c>
      <c r="M652" s="18" t="n">
        <v>49392221.22816459</v>
      </c>
      <c r="N652" s="18" t="n">
        <v>49611731.10020646</v>
      </c>
      <c r="O652" s="19" t="n">
        <v>219509.8720418662</v>
      </c>
      <c r="P652" s="20" t="n">
        <v>0.004444219486057383</v>
      </c>
      <c r="Q652" s="27">
        <f>IF(O652&gt;0,O652,"")</f>
        <v/>
      </c>
      <c r="R652" s="28">
        <f>IF(O652&gt;0,P652,"")</f>
        <v/>
      </c>
    </row>
    <row r="653">
      <c r="A653" t="inlineStr">
        <is>
          <t>100217</t>
        </is>
      </c>
      <c r="B653" t="inlineStr">
        <is>
          <t>Orlando Health Sebastian River Hospital</t>
        </is>
      </c>
      <c r="C653" t="inlineStr">
        <is>
          <t>Florida</t>
        </is>
      </c>
      <c r="D653" t="inlineStr">
        <is>
          <t>FL</t>
        </is>
      </c>
      <c r="E653" t="inlineStr">
        <is>
          <t>South Atlantic</t>
        </is>
      </c>
      <c r="F653" t="inlineStr">
        <is>
          <t>Rural Referral Center (RRC)</t>
        </is>
      </c>
      <c r="G653" s="16" t="n">
        <v>1.0369</v>
      </c>
      <c r="H653" s="16" t="n">
        <v>0.9851</v>
      </c>
      <c r="I653" s="16" t="n">
        <v>1.6276</v>
      </c>
      <c r="J653" s="16" t="n">
        <v>1.6273</v>
      </c>
      <c r="K653" s="17" t="n">
        <v>1187</v>
      </c>
      <c r="L653" s="16" t="n">
        <v>1</v>
      </c>
      <c r="M653" s="18" t="n">
        <v>13363497.4574852</v>
      </c>
      <c r="N653" s="18" t="n">
        <v>13334837.38585547</v>
      </c>
      <c r="O653" s="19" t="n">
        <v>-28660.07162973098</v>
      </c>
      <c r="P653" s="20" t="n">
        <v>-0.002144653502641094</v>
      </c>
      <c r="Q653" s="27">
        <f>IF(O653&gt;0,O653,"")</f>
        <v/>
      </c>
      <c r="R653" s="28">
        <f>IF(O653&gt;0,P653,"")</f>
        <v/>
      </c>
    </row>
    <row r="654">
      <c r="A654" t="inlineStr">
        <is>
          <t>100220</t>
        </is>
      </c>
      <c r="B654" t="inlineStr">
        <is>
          <t>Gulf Coast Medical Center</t>
        </is>
      </c>
      <c r="C654" t="inlineStr">
        <is>
          <t>Florida</t>
        </is>
      </c>
      <c r="D654" t="inlineStr">
        <is>
          <t>FL</t>
        </is>
      </c>
      <c r="E654" t="inlineStr">
        <is>
          <t>South Atlantic</t>
        </is>
      </c>
      <c r="F654" t="inlineStr">
        <is>
          <t>IPPS</t>
        </is>
      </c>
      <c r="G654" s="16" t="n">
        <v>1.0369</v>
      </c>
      <c r="H654" s="16" t="n">
        <v>0.9851</v>
      </c>
      <c r="I654" s="16" t="n">
        <v>1.8592</v>
      </c>
      <c r="J654" s="16" t="n">
        <v>1.8532</v>
      </c>
      <c r="K654" s="17" t="n">
        <v>9931</v>
      </c>
      <c r="L654" s="16" t="n">
        <v>1</v>
      </c>
      <c r="M654" s="18" t="n">
        <v>127714682.4330276</v>
      </c>
      <c r="N654" s="18" t="n">
        <v>127052920.9672693</v>
      </c>
      <c r="O654" s="19" t="n">
        <v>-661761.465758279</v>
      </c>
      <c r="P654" s="20" t="n">
        <v>-0.005181561376901992</v>
      </c>
      <c r="Q654" s="27">
        <f>IF(O654&gt;0,O654,"")</f>
        <v/>
      </c>
      <c r="R654" s="28">
        <f>IF(O654&gt;0,P654,"")</f>
        <v/>
      </c>
    </row>
    <row r="655">
      <c r="A655" t="inlineStr">
        <is>
          <t>100223</t>
        </is>
      </c>
      <c r="B655" t="inlineStr">
        <is>
          <t>Hca Florida Fort Walton-Destin Hospital</t>
        </is>
      </c>
      <c r="C655" t="inlineStr">
        <is>
          <t>Florida</t>
        </is>
      </c>
      <c r="D655" t="inlineStr">
        <is>
          <t>FL</t>
        </is>
      </c>
      <c r="E655" t="inlineStr">
        <is>
          <t>South Atlantic</t>
        </is>
      </c>
      <c r="F655" t="inlineStr">
        <is>
          <t>IPPS</t>
        </is>
      </c>
      <c r="G655" s="16" t="n">
        <v>1.0369</v>
      </c>
      <c r="H655" s="16" t="n">
        <v>0.9851</v>
      </c>
      <c r="I655" s="16" t="n">
        <v>2.0274</v>
      </c>
      <c r="J655" s="16" t="n">
        <v>2.0348</v>
      </c>
      <c r="K655" s="17" t="n">
        <v>3768</v>
      </c>
      <c r="L655" s="16" t="n">
        <v>1</v>
      </c>
      <c r="M655" s="18" t="n">
        <v>52841126.97517482</v>
      </c>
      <c r="N655" s="18" t="n">
        <v>52930013.36598223</v>
      </c>
      <c r="O655" s="19" t="n">
        <v>88886.39080741256</v>
      </c>
      <c r="P655" s="20" t="n">
        <v>0.001682144115684211</v>
      </c>
      <c r="Q655" s="27">
        <f>IF(O655&gt;0,O655,"")</f>
        <v/>
      </c>
      <c r="R655" s="28">
        <f>IF(O655&gt;0,P655,"")</f>
        <v/>
      </c>
    </row>
    <row r="656">
      <c r="A656" t="inlineStr">
        <is>
          <t>100224</t>
        </is>
      </c>
      <c r="B656" t="inlineStr">
        <is>
          <t>Hca Florida Woodmont Hospital</t>
        </is>
      </c>
      <c r="C656" t="inlineStr">
        <is>
          <t>Florida</t>
        </is>
      </c>
      <c r="D656" t="inlineStr">
        <is>
          <t>FL</t>
        </is>
      </c>
      <c r="E656" t="inlineStr">
        <is>
          <t>South Atlantic</t>
        </is>
      </c>
      <c r="F656" t="inlineStr">
        <is>
          <t>IPPS</t>
        </is>
      </c>
      <c r="G656" s="16" t="n">
        <v>1.0369</v>
      </c>
      <c r="H656" s="16" t="n">
        <v>0.9851</v>
      </c>
      <c r="I656" s="16" t="n">
        <v>1.6859</v>
      </c>
      <c r="J656" s="16" t="n">
        <v>1.6726</v>
      </c>
      <c r="K656" s="17" t="n">
        <v>1565</v>
      </c>
      <c r="L656" s="16" t="n">
        <v>1</v>
      </c>
      <c r="M656" s="18" t="n">
        <v>18250210.90951194</v>
      </c>
      <c r="N656" s="18" t="n">
        <v>18070734.90493767</v>
      </c>
      <c r="O656" s="19" t="n">
        <v>-179476.0045742728</v>
      </c>
      <c r="P656" s="20" t="n">
        <v>-0.009834187969889739</v>
      </c>
      <c r="Q656" s="27">
        <f>IF(O656&gt;0,O656,"")</f>
        <v/>
      </c>
      <c r="R656" s="28">
        <f>IF(O656&gt;0,P656,"")</f>
        <v/>
      </c>
    </row>
    <row r="657">
      <c r="A657" t="inlineStr">
        <is>
          <t>100226</t>
        </is>
      </c>
      <c r="B657" t="inlineStr">
        <is>
          <t>Hca Florida Orange Park Hospital</t>
        </is>
      </c>
      <c r="C657" t="inlineStr">
        <is>
          <t>Florida</t>
        </is>
      </c>
      <c r="D657" t="inlineStr">
        <is>
          <t>FL</t>
        </is>
      </c>
      <c r="E657" t="inlineStr">
        <is>
          <t>South Atlantic</t>
        </is>
      </c>
      <c r="F657" t="inlineStr">
        <is>
          <t>Rural Referral Center (RRC)</t>
        </is>
      </c>
      <c r="G657" s="16" t="n">
        <v>1.0369</v>
      </c>
      <c r="H657" s="16" t="n">
        <v>0.9851</v>
      </c>
      <c r="I657" s="16" t="n">
        <v>1.954</v>
      </c>
      <c r="J657" s="16" t="n">
        <v>1.9529</v>
      </c>
      <c r="K657" s="17" t="n">
        <v>3608</v>
      </c>
      <c r="L657" s="16" t="n">
        <v>1</v>
      </c>
      <c r="M657" s="18" t="n">
        <v>48765515.94679505</v>
      </c>
      <c r="N657" s="18" t="n">
        <v>48642503.05741087</v>
      </c>
      <c r="O657" s="19" t="n">
        <v>-123012.8893841878</v>
      </c>
      <c r="P657" s="20" t="n">
        <v>-0.002522538457675692</v>
      </c>
      <c r="Q657" s="27">
        <f>IF(O657&gt;0,O657,"")</f>
        <v/>
      </c>
      <c r="R657" s="28">
        <f>IF(O657&gt;0,P657,"")</f>
        <v/>
      </c>
    </row>
    <row r="658">
      <c r="A658" t="inlineStr">
        <is>
          <t>100228</t>
        </is>
      </c>
      <c r="B658" t="inlineStr">
        <is>
          <t>Hca Florida Westside Hospital</t>
        </is>
      </c>
      <c r="C658" t="inlineStr">
        <is>
          <t>Florida</t>
        </is>
      </c>
      <c r="D658" t="inlineStr">
        <is>
          <t>FL</t>
        </is>
      </c>
      <c r="E658" t="inlineStr">
        <is>
          <t>South Atlantic</t>
        </is>
      </c>
      <c r="F658" t="inlineStr">
        <is>
          <t>IPPS</t>
        </is>
      </c>
      <c r="G658" s="16" t="n">
        <v>1.0369</v>
      </c>
      <c r="H658" s="16" t="n">
        <v>0.9851</v>
      </c>
      <c r="I658" s="16" t="n">
        <v>2.0299</v>
      </c>
      <c r="J658" s="16" t="n">
        <v>2.0282</v>
      </c>
      <c r="K658" s="17" t="n">
        <v>2594</v>
      </c>
      <c r="L658" s="16" t="n">
        <v>1</v>
      </c>
      <c r="M658" s="18" t="n">
        <v>36422214.73719775</v>
      </c>
      <c r="N658" s="18" t="n">
        <v>36320358.84584453</v>
      </c>
      <c r="O658" s="19" t="n">
        <v>-101855.8913532197</v>
      </c>
      <c r="P658" s="20" t="n">
        <v>-0.00279653206396576</v>
      </c>
      <c r="Q658" s="27">
        <f>IF(O658&gt;0,O658,"")</f>
        <v/>
      </c>
      <c r="R658" s="28">
        <f>IF(O658&gt;0,P658,"")</f>
        <v/>
      </c>
    </row>
    <row r="659">
      <c r="A659" t="inlineStr">
        <is>
          <t>100230</t>
        </is>
      </c>
      <c r="B659" t="inlineStr">
        <is>
          <t>Memorial Hospital Pembroke</t>
        </is>
      </c>
      <c r="C659" t="inlineStr">
        <is>
          <t>Florida</t>
        </is>
      </c>
      <c r="D659" t="inlineStr">
        <is>
          <t>FL</t>
        </is>
      </c>
      <c r="E659" t="inlineStr">
        <is>
          <t>South Atlantic</t>
        </is>
      </c>
      <c r="F659" t="inlineStr">
        <is>
          <t>IPPS</t>
        </is>
      </c>
      <c r="G659" s="16" t="n">
        <v>1.0369</v>
      </c>
      <c r="H659" s="16" t="n">
        <v>0.9851</v>
      </c>
      <c r="I659" s="16" t="n">
        <v>1.4339</v>
      </c>
      <c r="J659" s="16" t="n">
        <v>1.4248</v>
      </c>
      <c r="K659" s="17" t="n">
        <v>1004</v>
      </c>
      <c r="L659" s="16" t="n">
        <v>1</v>
      </c>
      <c r="M659" s="18" t="n">
        <v>9958050.234293099</v>
      </c>
      <c r="N659" s="18" t="n">
        <v>9875452.395832015</v>
      </c>
      <c r="O659" s="19" t="n">
        <v>-82597.83846108429</v>
      </c>
      <c r="P659" s="20" t="n">
        <v>-0.008294579412407205</v>
      </c>
      <c r="Q659" s="27">
        <f>IF(O659&gt;0,O659,"")</f>
        <v/>
      </c>
      <c r="R659" s="28">
        <f>IF(O659&gt;0,P659,"")</f>
        <v/>
      </c>
    </row>
    <row r="660">
      <c r="A660" t="inlineStr">
        <is>
          <t>100231</t>
        </is>
      </c>
      <c r="B660" t="inlineStr">
        <is>
          <t>Hca Florida West Hospital</t>
        </is>
      </c>
      <c r="C660" t="inlineStr">
        <is>
          <t>Florida</t>
        </is>
      </c>
      <c r="D660" t="inlineStr">
        <is>
          <t>FL</t>
        </is>
      </c>
      <c r="E660" t="inlineStr">
        <is>
          <t>South Atlantic</t>
        </is>
      </c>
      <c r="F660" t="inlineStr">
        <is>
          <t>Rural Referral Center (RRC)</t>
        </is>
      </c>
      <c r="G660" s="16" t="n">
        <v>1.0369</v>
      </c>
      <c r="H660" s="16" t="n">
        <v>0.9851</v>
      </c>
      <c r="I660" s="16" t="n">
        <v>1.8553</v>
      </c>
      <c r="J660" s="16" t="n">
        <v>1.8554</v>
      </c>
      <c r="K660" s="17" t="n">
        <v>4142</v>
      </c>
      <c r="L660" s="16" t="n">
        <v>1</v>
      </c>
      <c r="M660" s="18" t="n">
        <v>53155226.65867049</v>
      </c>
      <c r="N660" s="18" t="n">
        <v>53053864.93203846</v>
      </c>
      <c r="O660" s="19" t="n">
        <v>-101361.7266320363</v>
      </c>
      <c r="P660" s="20" t="n">
        <v>-0.001906900468751976</v>
      </c>
      <c r="Q660" s="27">
        <f>IF(O660&gt;0,O660,"")</f>
        <v/>
      </c>
      <c r="R660" s="28">
        <f>IF(O660&gt;0,P660,"")</f>
        <v/>
      </c>
    </row>
    <row r="661">
      <c r="A661" t="inlineStr">
        <is>
          <t>100232</t>
        </is>
      </c>
      <c r="B661" t="inlineStr">
        <is>
          <t>Hca Florida Putnam Hospital</t>
        </is>
      </c>
      <c r="C661" t="inlineStr">
        <is>
          <t>Florida</t>
        </is>
      </c>
      <c r="D661" t="inlineStr">
        <is>
          <t>FL</t>
        </is>
      </c>
      <c r="E661" t="inlineStr">
        <is>
          <t>South Atlantic</t>
        </is>
      </c>
      <c r="F661" t="inlineStr">
        <is>
          <t>Rural Referral Center (RRC)</t>
        </is>
      </c>
      <c r="G661" s="16" t="n">
        <v>1.0369</v>
      </c>
      <c r="H661" s="16" t="n">
        <v>0.9851</v>
      </c>
      <c r="I661" s="16" t="n">
        <v>1.4845</v>
      </c>
      <c r="J661" s="16" t="n">
        <v>1.4783</v>
      </c>
      <c r="K661" s="17" t="n">
        <v>1126</v>
      </c>
      <c r="L661" s="16" t="n">
        <v>1</v>
      </c>
      <c r="M661" s="18" t="n">
        <v>11562196.01333972</v>
      </c>
      <c r="N661" s="18" t="n">
        <v>11491331.36015038</v>
      </c>
      <c r="O661" s="19" t="n">
        <v>-70864.65318933129</v>
      </c>
      <c r="P661" s="20" t="n">
        <v>-0.006128996006258</v>
      </c>
      <c r="Q661" s="27">
        <f>IF(O661&gt;0,O661,"")</f>
        <v/>
      </c>
      <c r="R661" s="28">
        <f>IF(O661&gt;0,P661,"")</f>
        <v/>
      </c>
    </row>
    <row r="662">
      <c r="A662" t="inlineStr">
        <is>
          <t>100236</t>
        </is>
      </c>
      <c r="B662" t="inlineStr">
        <is>
          <t>Hca Florida Fawcett Hospital</t>
        </is>
      </c>
      <c r="C662" t="inlineStr">
        <is>
          <t>Florida</t>
        </is>
      </c>
      <c r="D662" t="inlineStr">
        <is>
          <t>FL</t>
        </is>
      </c>
      <c r="E662" t="inlineStr">
        <is>
          <t>South Atlantic</t>
        </is>
      </c>
      <c r="F662" t="inlineStr">
        <is>
          <t>Rural Referral Center (RRC)</t>
        </is>
      </c>
      <c r="G662" s="16" t="n">
        <v>1.0369</v>
      </c>
      <c r="H662" s="16" t="n">
        <v>0.9851</v>
      </c>
      <c r="I662" s="16" t="n">
        <v>2.0613</v>
      </c>
      <c r="J662" s="16" t="n">
        <v>2.0696</v>
      </c>
      <c r="K662" s="17" t="n">
        <v>4168</v>
      </c>
      <c r="L662" s="16" t="n">
        <v>1</v>
      </c>
      <c r="M662" s="18" t="n">
        <v>59427936.24653962</v>
      </c>
      <c r="N662" s="18" t="n">
        <v>59550238.69180024</v>
      </c>
      <c r="O662" s="19" t="n">
        <v>122302.4452606291</v>
      </c>
      <c r="P662" s="20" t="n">
        <v>0.002057995834707292</v>
      </c>
      <c r="Q662" s="27">
        <f>IF(O662&gt;0,O662,"")</f>
        <v/>
      </c>
      <c r="R662" s="28">
        <f>IF(O662&gt;0,P662,"")</f>
        <v/>
      </c>
    </row>
    <row r="663">
      <c r="A663" t="inlineStr">
        <is>
          <t>100238</t>
        </is>
      </c>
      <c r="B663" t="inlineStr">
        <is>
          <t>Hca Florida Northside Hospital</t>
        </is>
      </c>
      <c r="C663" t="inlineStr">
        <is>
          <t>Florida</t>
        </is>
      </c>
      <c r="D663" t="inlineStr">
        <is>
          <t>FL</t>
        </is>
      </c>
      <c r="E663" t="inlineStr">
        <is>
          <t>South Atlantic</t>
        </is>
      </c>
      <c r="F663" t="inlineStr">
        <is>
          <t>Rural Referral Center (RRC)</t>
        </is>
      </c>
      <c r="G663" s="16" t="n">
        <v>1.0369</v>
      </c>
      <c r="H663" s="16" t="n">
        <v>0.9851</v>
      </c>
      <c r="I663" s="16" t="n">
        <v>1.9854</v>
      </c>
      <c r="J663" s="16" t="n">
        <v>1.9865</v>
      </c>
      <c r="K663" s="17" t="n">
        <v>2330</v>
      </c>
      <c r="L663" s="16" t="n">
        <v>1</v>
      </c>
      <c r="M663" s="18" t="n">
        <v>31998209.22665129</v>
      </c>
      <c r="N663" s="18" t="n">
        <v>31953164.18874355</v>
      </c>
      <c r="O663" s="19" t="n">
        <v>-45045.03790774569</v>
      </c>
      <c r="P663" s="20" t="n">
        <v>-0.001407736213882485</v>
      </c>
      <c r="Q663" s="27">
        <f>IF(O663&gt;0,O663,"")</f>
        <v/>
      </c>
      <c r="R663" s="28">
        <f>IF(O663&gt;0,P663,"")</f>
        <v/>
      </c>
    </row>
    <row r="664">
      <c r="A664" t="inlineStr">
        <is>
          <t>100242</t>
        </is>
      </c>
      <c r="B664" t="inlineStr">
        <is>
          <t>Hca Florida Gulf Coast Hospital</t>
        </is>
      </c>
      <c r="C664" t="inlineStr">
        <is>
          <t>Florida</t>
        </is>
      </c>
      <c r="D664" t="inlineStr">
        <is>
          <t>FL</t>
        </is>
      </c>
      <c r="E664" t="inlineStr">
        <is>
          <t>South Atlantic</t>
        </is>
      </c>
      <c r="F664" t="inlineStr">
        <is>
          <t>IPPS</t>
        </is>
      </c>
      <c r="G664" s="16" t="n">
        <v>1.0369</v>
      </c>
      <c r="H664" s="16" t="n">
        <v>0.9851</v>
      </c>
      <c r="I664" s="16" t="n">
        <v>1.7827</v>
      </c>
      <c r="J664" s="16" t="n">
        <v>1.7769</v>
      </c>
      <c r="K664" s="17" t="n">
        <v>3662</v>
      </c>
      <c r="L664" s="16" t="n">
        <v>1</v>
      </c>
      <c r="M664" s="18" t="n">
        <v>45156298.96280234</v>
      </c>
      <c r="N664" s="18" t="n">
        <v>44921133.66313495</v>
      </c>
      <c r="O664" s="19" t="n">
        <v>-235165.2996673957</v>
      </c>
      <c r="P664" s="20" t="n">
        <v>-0.005207807217795105</v>
      </c>
      <c r="Q664" s="27">
        <f>IF(O664&gt;0,O664,"")</f>
        <v/>
      </c>
      <c r="R664" s="28">
        <f>IF(O664&gt;0,P664,"")</f>
        <v/>
      </c>
    </row>
    <row r="665">
      <c r="A665" t="inlineStr">
        <is>
          <t>100243</t>
        </is>
      </c>
      <c r="B665" t="inlineStr">
        <is>
          <t>Hca Florida Brandon Hospital</t>
        </is>
      </c>
      <c r="C665" t="inlineStr">
        <is>
          <t>Florida</t>
        </is>
      </c>
      <c r="D665" t="inlineStr">
        <is>
          <t>FL</t>
        </is>
      </c>
      <c r="E665" t="inlineStr">
        <is>
          <t>South Atlantic</t>
        </is>
      </c>
      <c r="F665" t="inlineStr">
        <is>
          <t>Rural Referral Center (RRC)</t>
        </is>
      </c>
      <c r="G665" s="16" t="n">
        <v>1.0369</v>
      </c>
      <c r="H665" s="16" t="n">
        <v>0.9851</v>
      </c>
      <c r="I665" s="16" t="n">
        <v>1.8154</v>
      </c>
      <c r="J665" s="16" t="n">
        <v>1.8146</v>
      </c>
      <c r="K665" s="17" t="n">
        <v>3617</v>
      </c>
      <c r="L665" s="16" t="n">
        <v>1</v>
      </c>
      <c r="M665" s="18" t="n">
        <v>45419523.64746274</v>
      </c>
      <c r="N665" s="18" t="n">
        <v>45310493.87061068</v>
      </c>
      <c r="O665" s="19" t="n">
        <v>-109029.7768520564</v>
      </c>
      <c r="P665" s="20" t="n">
        <v>-0.002400504630967152</v>
      </c>
      <c r="Q665" s="27">
        <f>IF(O665&gt;0,O665,"")</f>
        <v/>
      </c>
      <c r="R665" s="28">
        <f>IF(O665&gt;0,P665,"")</f>
        <v/>
      </c>
    </row>
    <row r="666">
      <c r="A666" t="inlineStr">
        <is>
          <t>100244</t>
        </is>
      </c>
      <c r="B666" t="inlineStr">
        <is>
          <t>Cape Coral Hospital</t>
        </is>
      </c>
      <c r="C666" t="inlineStr">
        <is>
          <t>Florida</t>
        </is>
      </c>
      <c r="D666" t="inlineStr">
        <is>
          <t>FL</t>
        </is>
      </c>
      <c r="E666" t="inlineStr">
        <is>
          <t>South Atlantic</t>
        </is>
      </c>
      <c r="F666" t="inlineStr">
        <is>
          <t>IPPS</t>
        </is>
      </c>
      <c r="G666" s="16" t="n">
        <v>1.0369</v>
      </c>
      <c r="H666" s="16" t="n">
        <v>0.9851</v>
      </c>
      <c r="I666" s="16" t="n">
        <v>1.607</v>
      </c>
      <c r="J666" s="16" t="n">
        <v>1.5986</v>
      </c>
      <c r="K666" s="17" t="n">
        <v>4572</v>
      </c>
      <c r="L666" s="16" t="n">
        <v>1</v>
      </c>
      <c r="M666" s="18" t="n">
        <v>50821073.41163222</v>
      </c>
      <c r="N666" s="18" t="n">
        <v>50456301.24805041</v>
      </c>
      <c r="O666" s="19" t="n">
        <v>-364772.1635818109</v>
      </c>
      <c r="P666" s="20" t="n">
        <v>-0.007177576920252922</v>
      </c>
      <c r="Q666" s="27">
        <f>IF(O666&gt;0,O666,"")</f>
        <v/>
      </c>
      <c r="R666" s="28">
        <f>IF(O666&gt;0,P666,"")</f>
        <v/>
      </c>
    </row>
    <row r="667">
      <c r="A667" t="inlineStr">
        <is>
          <t>100246</t>
        </is>
      </c>
      <c r="B667" t="inlineStr">
        <is>
          <t>Hca Florida Lawnwood Hospital</t>
        </is>
      </c>
      <c r="C667" t="inlineStr">
        <is>
          <t>Florida</t>
        </is>
      </c>
      <c r="D667" t="inlineStr">
        <is>
          <t>FL</t>
        </is>
      </c>
      <c r="E667" t="inlineStr">
        <is>
          <t>South Atlantic</t>
        </is>
      </c>
      <c r="F667" t="inlineStr">
        <is>
          <t>IPPS</t>
        </is>
      </c>
      <c r="G667" s="16" t="n">
        <v>1.0369</v>
      </c>
      <c r="H667" s="16" t="n">
        <v>0.9851</v>
      </c>
      <c r="I667" s="16" t="n">
        <v>1.9768</v>
      </c>
      <c r="J667" s="16" t="n">
        <v>1.9782</v>
      </c>
      <c r="K667" s="17" t="n">
        <v>4535</v>
      </c>
      <c r="L667" s="16" t="n">
        <v>1</v>
      </c>
      <c r="M667" s="18" t="n">
        <v>62010003.95085254</v>
      </c>
      <c r="N667" s="18" t="n">
        <v>61932251.60838065</v>
      </c>
      <c r="O667" s="19" t="n">
        <v>-77752.3424718976</v>
      </c>
      <c r="P667" s="20" t="n">
        <v>-0.001253867723239012</v>
      </c>
      <c r="Q667" s="27">
        <f>IF(O667&gt;0,O667,"")</f>
        <v/>
      </c>
      <c r="R667" s="28">
        <f>IF(O667&gt;0,P667,"")</f>
        <v/>
      </c>
    </row>
    <row r="668">
      <c r="A668" t="inlineStr">
        <is>
          <t>100248</t>
        </is>
      </c>
      <c r="B668" t="inlineStr">
        <is>
          <t>Hca Florida Largo Hospital</t>
        </is>
      </c>
      <c r="C668" t="inlineStr">
        <is>
          <t>Florida</t>
        </is>
      </c>
      <c r="D668" t="inlineStr">
        <is>
          <t>FL</t>
        </is>
      </c>
      <c r="E668" t="inlineStr">
        <is>
          <t>South Atlantic</t>
        </is>
      </c>
      <c r="F668" t="inlineStr">
        <is>
          <t>Rural Referral Center (RRC)</t>
        </is>
      </c>
      <c r="G668" s="16" t="n">
        <v>1.0369</v>
      </c>
      <c r="H668" s="16" t="n">
        <v>0.9851</v>
      </c>
      <c r="I668" s="16" t="n">
        <v>2.448</v>
      </c>
      <c r="J668" s="16" t="n">
        <v>2.4468</v>
      </c>
      <c r="K668" s="17" t="n">
        <v>2157</v>
      </c>
      <c r="L668" s="16" t="n">
        <v>1</v>
      </c>
      <c r="M668" s="18" t="n">
        <v>36524417.11079269</v>
      </c>
      <c r="N668" s="18" t="n">
        <v>36434934.86820312</v>
      </c>
      <c r="O668" s="19" t="n">
        <v>-89482.24258957058</v>
      </c>
      <c r="P668" s="20" t="n">
        <v>-0.002449929380615064</v>
      </c>
      <c r="Q668" s="27">
        <f>IF(O668&gt;0,O668,"")</f>
        <v/>
      </c>
      <c r="R668" s="28">
        <f>IF(O668&gt;0,P668,"")</f>
        <v/>
      </c>
    </row>
    <row r="669">
      <c r="A669" t="inlineStr">
        <is>
          <t>100249</t>
        </is>
      </c>
      <c r="B669" t="inlineStr">
        <is>
          <t>Tampa General Hospital Crystal River</t>
        </is>
      </c>
      <c r="C669" t="inlineStr">
        <is>
          <t>Florida</t>
        </is>
      </c>
      <c r="D669" t="inlineStr">
        <is>
          <t>FL</t>
        </is>
      </c>
      <c r="E669" t="inlineStr">
        <is>
          <t>South Atlantic</t>
        </is>
      </c>
      <c r="F669" t="inlineStr">
        <is>
          <t>Rural Referral Center (RRC)</t>
        </is>
      </c>
      <c r="G669" s="16" t="n">
        <v>1.0369</v>
      </c>
      <c r="H669" s="16" t="n">
        <v>0.9851</v>
      </c>
      <c r="I669" s="16" t="n">
        <v>1.5901</v>
      </c>
      <c r="J669" s="16" t="n">
        <v>1.5815</v>
      </c>
      <c r="K669" s="17" t="n">
        <v>2325</v>
      </c>
      <c r="L669" s="16" t="n">
        <v>1</v>
      </c>
      <c r="M669" s="18" t="n">
        <v>25572261.09878257</v>
      </c>
      <c r="N669" s="18" t="n">
        <v>25384086.21012816</v>
      </c>
      <c r="O669" s="19" t="n">
        <v>-188174.8886544034</v>
      </c>
      <c r="P669" s="20" t="n">
        <v>-0.007358554956384438</v>
      </c>
      <c r="Q669" s="27">
        <f>IF(O669&gt;0,O669,"")</f>
        <v/>
      </c>
      <c r="R669" s="28">
        <f>IF(O669&gt;0,P669,"")</f>
        <v/>
      </c>
    </row>
    <row r="670">
      <c r="A670" t="inlineStr">
        <is>
          <t>100252</t>
        </is>
      </c>
      <c r="B670" t="inlineStr">
        <is>
          <t>Hca Florida Raulerson Hospital</t>
        </is>
      </c>
      <c r="C670" t="inlineStr">
        <is>
          <t>Florida</t>
        </is>
      </c>
      <c r="D670" t="inlineStr">
        <is>
          <t>FL</t>
        </is>
      </c>
      <c r="E670" t="inlineStr">
        <is>
          <t>South Atlantic</t>
        </is>
      </c>
      <c r="F670" t="inlineStr">
        <is>
          <t>Sole Community Hospital (SCH)</t>
        </is>
      </c>
      <c r="G670" s="16" t="n">
        <v>1.0369</v>
      </c>
      <c r="H670" s="16" t="n">
        <v>0.9851</v>
      </c>
      <c r="I670" s="16" t="n">
        <v>1.4682</v>
      </c>
      <c r="J670" s="16" t="n">
        <v>1.4581</v>
      </c>
      <c r="K670" s="17" t="n">
        <v>963</v>
      </c>
      <c r="L670" s="16" t="n">
        <v>1</v>
      </c>
      <c r="M670" s="18" t="n">
        <v>9779873.60682907</v>
      </c>
      <c r="N670" s="18" t="n">
        <v>9693552.743156545</v>
      </c>
      <c r="O670" s="19" t="n">
        <v>-86320.86367252469</v>
      </c>
      <c r="P670" s="20" t="n">
        <v>-0.008826378248104222</v>
      </c>
      <c r="Q670" s="27">
        <f>IF(O670&gt;0,O670,"")</f>
        <v/>
      </c>
      <c r="R670" s="28">
        <f>IF(O670&gt;0,P670,"")</f>
        <v/>
      </c>
    </row>
    <row r="671">
      <c r="A671" t="inlineStr">
        <is>
          <t>100253</t>
        </is>
      </c>
      <c r="B671" t="inlineStr">
        <is>
          <t>Jupiter Medical Center</t>
        </is>
      </c>
      <c r="C671" t="inlineStr">
        <is>
          <t>Florida</t>
        </is>
      </c>
      <c r="D671" t="inlineStr">
        <is>
          <t>FL</t>
        </is>
      </c>
      <c r="E671" t="inlineStr">
        <is>
          <t>South Atlantic</t>
        </is>
      </c>
      <c r="F671" t="inlineStr">
        <is>
          <t>IPPS</t>
        </is>
      </c>
      <c r="G671" s="16" t="n">
        <v>1.0369</v>
      </c>
      <c r="H671" s="16" t="n">
        <v>0.9851</v>
      </c>
      <c r="I671" s="16" t="n">
        <v>1.8192</v>
      </c>
      <c r="J671" s="16" t="n">
        <v>1.818</v>
      </c>
      <c r="K671" s="17" t="n">
        <v>6417</v>
      </c>
      <c r="L671" s="16" t="n">
        <v>1</v>
      </c>
      <c r="M671" s="18" t="n">
        <v>80748455.06502639</v>
      </c>
      <c r="N671" s="18" t="n">
        <v>80536972.30150864</v>
      </c>
      <c r="O671" s="19" t="n">
        <v>-211482.7635177523</v>
      </c>
      <c r="P671" s="20" t="n">
        <v>-0.002619031699708015</v>
      </c>
      <c r="Q671" s="27">
        <f>IF(O671&gt;0,O671,"")</f>
        <v/>
      </c>
      <c r="R671" s="28">
        <f>IF(O671&gt;0,P671,"")</f>
        <v/>
      </c>
    </row>
    <row r="672">
      <c r="A672" t="inlineStr">
        <is>
          <t>100254</t>
        </is>
      </c>
      <c r="B672" t="inlineStr">
        <is>
          <t>Hca Florida Capital Hospital</t>
        </is>
      </c>
      <c r="C672" t="inlineStr">
        <is>
          <t>Florida</t>
        </is>
      </c>
      <c r="D672" t="inlineStr">
        <is>
          <t>FL</t>
        </is>
      </c>
      <c r="E672" t="inlineStr">
        <is>
          <t>South Atlantic</t>
        </is>
      </c>
      <c r="F672" t="inlineStr">
        <is>
          <t>IPPS</t>
        </is>
      </c>
      <c r="G672" s="16" t="n">
        <v>1.0369</v>
      </c>
      <c r="H672" s="16" t="n">
        <v>0.9851</v>
      </c>
      <c r="I672" s="16" t="n">
        <v>1.6611</v>
      </c>
      <c r="J672" s="16" t="n">
        <v>1.6581</v>
      </c>
      <c r="K672" s="17" t="n">
        <v>2281</v>
      </c>
      <c r="L672" s="16" t="n">
        <v>1</v>
      </c>
      <c r="M672" s="18" t="n">
        <v>26208538.21201998</v>
      </c>
      <c r="N672" s="18" t="n">
        <v>26109910.62112009</v>
      </c>
      <c r="O672" s="19" t="n">
        <v>-98627.59089989215</v>
      </c>
      <c r="P672" s="20" t="n">
        <v>-0.003763185497108676</v>
      </c>
      <c r="Q672" s="27">
        <f>IF(O672&gt;0,O672,"")</f>
        <v/>
      </c>
      <c r="R672" s="28">
        <f>IF(O672&gt;0,P672,"")</f>
        <v/>
      </c>
    </row>
    <row r="673">
      <c r="A673" t="inlineStr">
        <is>
          <t>100256</t>
        </is>
      </c>
      <c r="B673" t="inlineStr">
        <is>
          <t>Hca Florida Bayonet Point Hospital</t>
        </is>
      </c>
      <c r="C673" t="inlineStr">
        <is>
          <t>Florida</t>
        </is>
      </c>
      <c r="D673" t="inlineStr">
        <is>
          <t>FL</t>
        </is>
      </c>
      <c r="E673" t="inlineStr">
        <is>
          <t>South Atlantic</t>
        </is>
      </c>
      <c r="F673" t="inlineStr">
        <is>
          <t>IPPS</t>
        </is>
      </c>
      <c r="G673" s="16" t="n">
        <v>1.0369</v>
      </c>
      <c r="H673" s="16" t="n">
        <v>0.9851</v>
      </c>
      <c r="I673" s="16" t="n">
        <v>2.0357</v>
      </c>
      <c r="J673" s="16" t="n">
        <v>2.0413</v>
      </c>
      <c r="K673" s="17" t="n">
        <v>3607</v>
      </c>
      <c r="L673" s="16" t="n">
        <v>1</v>
      </c>
      <c r="M673" s="18" t="n">
        <v>50790402.46230041</v>
      </c>
      <c r="N673" s="18" t="n">
        <v>50830263.19695397</v>
      </c>
      <c r="O673" s="19" t="n">
        <v>39860.73465356231</v>
      </c>
      <c r="P673" s="20" t="n">
        <v>0.0007848084031850163</v>
      </c>
      <c r="Q673" s="27">
        <f>IF(O673&gt;0,O673,"")</f>
        <v/>
      </c>
      <c r="R673" s="28">
        <f>IF(O673&gt;0,P673,"")</f>
        <v/>
      </c>
    </row>
    <row r="674">
      <c r="A674" t="inlineStr">
        <is>
          <t>100258</t>
        </is>
      </c>
      <c r="B674" t="inlineStr">
        <is>
          <t>Delray Medical Center</t>
        </is>
      </c>
      <c r="C674" t="inlineStr">
        <is>
          <t>Florida</t>
        </is>
      </c>
      <c r="D674" t="inlineStr">
        <is>
          <t>FL</t>
        </is>
      </c>
      <c r="E674" t="inlineStr">
        <is>
          <t>South Atlantic</t>
        </is>
      </c>
      <c r="F674" t="inlineStr">
        <is>
          <t>Rural Referral Center (RRC)</t>
        </is>
      </c>
      <c r="G674" s="16" t="n">
        <v>1.0369</v>
      </c>
      <c r="H674" s="16" t="n">
        <v>0.9851</v>
      </c>
      <c r="I674" s="16" t="n">
        <v>1.9817</v>
      </c>
      <c r="J674" s="16" t="n">
        <v>1.9867</v>
      </c>
      <c r="K674" s="17" t="n">
        <v>7918</v>
      </c>
      <c r="L674" s="16" t="n">
        <v>1</v>
      </c>
      <c r="M674" s="18" t="n">
        <v>108536332.3928268</v>
      </c>
      <c r="N674" s="18" t="n">
        <v>108596835.4081303</v>
      </c>
      <c r="O674" s="19" t="n">
        <v>60503.01530355215</v>
      </c>
      <c r="P674" s="20" t="n">
        <v>0.0005574448110571204</v>
      </c>
      <c r="Q674" s="27">
        <f>IF(O674&gt;0,O674,"")</f>
        <v/>
      </c>
      <c r="R674" s="28">
        <f>IF(O674&gt;0,P674,"")</f>
        <v/>
      </c>
    </row>
    <row r="675">
      <c r="A675" t="inlineStr">
        <is>
          <t>100259</t>
        </is>
      </c>
      <c r="B675" t="inlineStr">
        <is>
          <t>Hca Florida South Shore Hospital</t>
        </is>
      </c>
      <c r="C675" t="inlineStr">
        <is>
          <t>Florida</t>
        </is>
      </c>
      <c r="D675" t="inlineStr">
        <is>
          <t>FL</t>
        </is>
      </c>
      <c r="E675" t="inlineStr">
        <is>
          <t>South Atlantic</t>
        </is>
      </c>
      <c r="F675" t="inlineStr">
        <is>
          <t>IPPS</t>
        </is>
      </c>
      <c r="G675" s="16" t="n">
        <v>1.0369</v>
      </c>
      <c r="H675" s="16" t="n">
        <v>0.9851</v>
      </c>
      <c r="I675" s="16" t="n">
        <v>1.4962</v>
      </c>
      <c r="J675" s="16" t="n">
        <v>1.4889</v>
      </c>
      <c r="K675" s="17" t="n">
        <v>1998</v>
      </c>
      <c r="L675" s="16" t="n">
        <v>1</v>
      </c>
      <c r="M675" s="18" t="n">
        <v>20677920.89302152</v>
      </c>
      <c r="N675" s="18" t="n">
        <v>20536687.48795125</v>
      </c>
      <c r="O675" s="19" t="n">
        <v>-141233.4050702788</v>
      </c>
      <c r="P675" s="20" t="n">
        <v>-0.006830155014179538</v>
      </c>
      <c r="Q675" s="27">
        <f>IF(O675&gt;0,O675,"")</f>
        <v/>
      </c>
      <c r="R675" s="28">
        <f>IF(O675&gt;0,P675,"")</f>
        <v/>
      </c>
    </row>
    <row r="676">
      <c r="A676" t="inlineStr">
        <is>
          <t>100260</t>
        </is>
      </c>
      <c r="B676" t="inlineStr">
        <is>
          <t>Hca Florida St Lucie Hospital</t>
        </is>
      </c>
      <c r="C676" t="inlineStr">
        <is>
          <t>Florida</t>
        </is>
      </c>
      <c r="D676" t="inlineStr">
        <is>
          <t>FL</t>
        </is>
      </c>
      <c r="E676" t="inlineStr">
        <is>
          <t>South Atlantic</t>
        </is>
      </c>
      <c r="F676" t="inlineStr">
        <is>
          <t>IPPS</t>
        </is>
      </c>
      <c r="G676" s="16" t="n">
        <v>1.0369</v>
      </c>
      <c r="H676" s="16" t="n">
        <v>0.9851</v>
      </c>
      <c r="I676" s="16" t="n">
        <v>1.545</v>
      </c>
      <c r="J676" s="16" t="n">
        <v>1.5361</v>
      </c>
      <c r="K676" s="17" t="n">
        <v>3133</v>
      </c>
      <c r="L676" s="16" t="n">
        <v>1</v>
      </c>
      <c r="M676" s="18" t="n">
        <v>33481940.00505561</v>
      </c>
      <c r="N676" s="18" t="n">
        <v>33223797.0061565</v>
      </c>
      <c r="O676" s="19" t="n">
        <v>-258142.9988991134</v>
      </c>
      <c r="P676" s="20" t="n">
        <v>-0.007709917611110199</v>
      </c>
      <c r="Q676" s="27">
        <f>IF(O676&gt;0,O676,"")</f>
        <v/>
      </c>
      <c r="R676" s="28">
        <f>IF(O676&gt;0,P676,"")</f>
        <v/>
      </c>
    </row>
    <row r="677">
      <c r="A677" t="inlineStr">
        <is>
          <t>100264</t>
        </is>
      </c>
      <c r="B677" t="inlineStr">
        <is>
          <t>Hca Florida Oak Hill Hospital</t>
        </is>
      </c>
      <c r="C677" t="inlineStr">
        <is>
          <t>Florida</t>
        </is>
      </c>
      <c r="D677" t="inlineStr">
        <is>
          <t>FL</t>
        </is>
      </c>
      <c r="E677" t="inlineStr">
        <is>
          <t>South Atlantic</t>
        </is>
      </c>
      <c r="F677" t="inlineStr">
        <is>
          <t>IPPS</t>
        </is>
      </c>
      <c r="G677" s="16" t="n">
        <v>1.0369</v>
      </c>
      <c r="H677" s="16" t="n">
        <v>0.9851</v>
      </c>
      <c r="I677" s="16" t="n">
        <v>1.6174</v>
      </c>
      <c r="J677" s="16" t="n">
        <v>1.6135</v>
      </c>
      <c r="K677" s="17" t="n">
        <v>4013</v>
      </c>
      <c r="L677" s="16" t="n">
        <v>1</v>
      </c>
      <c r="M677" s="18" t="n">
        <v>44896070.74986124</v>
      </c>
      <c r="N677" s="18" t="n">
        <v>44699998.65391648</v>
      </c>
      <c r="O677" s="19" t="n">
        <v>-196072.0959447622</v>
      </c>
      <c r="P677" s="20" t="n">
        <v>-0.004367244007547548</v>
      </c>
      <c r="Q677" s="27">
        <f>IF(O677&gt;0,O677,"")</f>
        <v/>
      </c>
      <c r="R677" s="28">
        <f>IF(O677&gt;0,P677,"")</f>
        <v/>
      </c>
    </row>
    <row r="678">
      <c r="A678" t="inlineStr">
        <is>
          <t>100265</t>
        </is>
      </c>
      <c r="B678" t="inlineStr">
        <is>
          <t>Mease Countryside Hospital</t>
        </is>
      </c>
      <c r="C678" t="inlineStr">
        <is>
          <t>Florida</t>
        </is>
      </c>
      <c r="D678" t="inlineStr">
        <is>
          <t>FL</t>
        </is>
      </c>
      <c r="E678" t="inlineStr">
        <is>
          <t>South Atlantic</t>
        </is>
      </c>
      <c r="F678" t="inlineStr">
        <is>
          <t>Rural Referral Center (RRC)</t>
        </is>
      </c>
      <c r="G678" s="16" t="n">
        <v>1.0369</v>
      </c>
      <c r="H678" s="16" t="n">
        <v>0.9851</v>
      </c>
      <c r="I678" s="16" t="n">
        <v>1.5658</v>
      </c>
      <c r="J678" s="16" t="n">
        <v>1.56</v>
      </c>
      <c r="K678" s="17" t="n">
        <v>5286</v>
      </c>
      <c r="L678" s="16" t="n">
        <v>1</v>
      </c>
      <c r="M678" s="18" t="n">
        <v>57251277.6084042</v>
      </c>
      <c r="N678" s="18" t="n">
        <v>56927372.29661795</v>
      </c>
      <c r="O678" s="19" t="n">
        <v>-323905.3117862493</v>
      </c>
      <c r="P678" s="20" t="n">
        <v>-0.005657608446779913</v>
      </c>
      <c r="Q678" s="27">
        <f>IF(O678&gt;0,O678,"")</f>
        <v/>
      </c>
      <c r="R678" s="28">
        <f>IF(O678&gt;0,P678,"")</f>
        <v/>
      </c>
    </row>
    <row r="679">
      <c r="A679" t="inlineStr">
        <is>
          <t>100266</t>
        </is>
      </c>
      <c r="B679" t="inlineStr">
        <is>
          <t>Gulf Breeze Hospital</t>
        </is>
      </c>
      <c r="C679" t="inlineStr">
        <is>
          <t>Florida</t>
        </is>
      </c>
      <c r="D679" t="inlineStr">
        <is>
          <t>FL</t>
        </is>
      </c>
      <c r="E679" t="inlineStr">
        <is>
          <t>South Atlantic</t>
        </is>
      </c>
      <c r="F679" t="inlineStr">
        <is>
          <t>IPPS</t>
        </is>
      </c>
      <c r="G679" s="16" t="n">
        <v>1.0369</v>
      </c>
      <c r="H679" s="16" t="n">
        <v>0.9851</v>
      </c>
      <c r="I679" s="16" t="n">
        <v>1.5371</v>
      </c>
      <c r="J679" s="16" t="n">
        <v>1.5295</v>
      </c>
      <c r="K679" s="17" t="n">
        <v>1120</v>
      </c>
      <c r="L679" s="16" t="n">
        <v>1</v>
      </c>
      <c r="M679" s="18" t="n">
        <v>11908083.75185204</v>
      </c>
      <c r="N679" s="18" t="n">
        <v>11825973.0394509</v>
      </c>
      <c r="O679" s="19" t="n">
        <v>-82110.71240114048</v>
      </c>
      <c r="P679" s="20" t="n">
        <v>-0.006895375789439674</v>
      </c>
      <c r="Q679" s="27">
        <f>IF(O679&gt;0,O679,"")</f>
        <v/>
      </c>
      <c r="R679" s="28">
        <f>IF(O679&gt;0,P679,"")</f>
        <v/>
      </c>
    </row>
    <row r="680">
      <c r="A680" t="inlineStr">
        <is>
          <t>100267</t>
        </is>
      </c>
      <c r="B680" t="inlineStr">
        <is>
          <t>Hca Florida Englewood Hospital</t>
        </is>
      </c>
      <c r="C680" t="inlineStr">
        <is>
          <t>Florida</t>
        </is>
      </c>
      <c r="D680" t="inlineStr">
        <is>
          <t>FL</t>
        </is>
      </c>
      <c r="E680" t="inlineStr">
        <is>
          <t>South Atlantic</t>
        </is>
      </c>
      <c r="F680" t="inlineStr">
        <is>
          <t>IPPS</t>
        </is>
      </c>
      <c r="G680" s="16" t="n">
        <v>1.0369</v>
      </c>
      <c r="H680" s="16" t="n">
        <v>0.9851</v>
      </c>
      <c r="I680" s="16" t="n">
        <v>1.4432</v>
      </c>
      <c r="J680" s="16" t="n">
        <v>1.4355</v>
      </c>
      <c r="K680" s="17" t="n">
        <v>1463</v>
      </c>
      <c r="L680" s="16" t="n">
        <v>1</v>
      </c>
      <c r="M680" s="18" t="n">
        <v>14604698.02050382</v>
      </c>
      <c r="N680" s="18" t="n">
        <v>14498294.04343551</v>
      </c>
      <c r="O680" s="19" t="n">
        <v>-106403.9770683106</v>
      </c>
      <c r="P680" s="20" t="n">
        <v>-0.007285599258466555</v>
      </c>
      <c r="Q680" s="27">
        <f>IF(O680&gt;0,O680,"")</f>
        <v/>
      </c>
      <c r="R680" s="28">
        <f>IF(O680&gt;0,P680,"")</f>
        <v/>
      </c>
    </row>
    <row r="681">
      <c r="A681" t="inlineStr">
        <is>
          <t>100268</t>
        </is>
      </c>
      <c r="B681" t="inlineStr">
        <is>
          <t>West Boca Medical Center</t>
        </is>
      </c>
      <c r="C681" t="inlineStr">
        <is>
          <t>Florida</t>
        </is>
      </c>
      <c r="D681" t="inlineStr">
        <is>
          <t>FL</t>
        </is>
      </c>
      <c r="E681" t="inlineStr">
        <is>
          <t>South Atlantic</t>
        </is>
      </c>
      <c r="F681" t="inlineStr">
        <is>
          <t>IPPS</t>
        </is>
      </c>
      <c r="G681" s="16" t="n">
        <v>1.0369</v>
      </c>
      <c r="H681" s="16" t="n">
        <v>0.9851</v>
      </c>
      <c r="I681" s="16" t="n">
        <v>1.6873</v>
      </c>
      <c r="J681" s="16" t="n">
        <v>1.6736</v>
      </c>
      <c r="K681" s="17" t="n">
        <v>1459</v>
      </c>
      <c r="L681" s="16" t="n">
        <v>1</v>
      </c>
      <c r="M681" s="18" t="n">
        <v>17028223.18085972</v>
      </c>
      <c r="N681" s="18" t="n">
        <v>16856846.79318971</v>
      </c>
      <c r="O681" s="19" t="n">
        <v>-171376.3876700103</v>
      </c>
      <c r="P681" s="20" t="n">
        <v>-0.01006425543345256</v>
      </c>
      <c r="Q681" s="27">
        <f>IF(O681&gt;0,O681,"")</f>
        <v/>
      </c>
      <c r="R681" s="28">
        <f>IF(O681&gt;0,P681,"")</f>
        <v/>
      </c>
    </row>
    <row r="682">
      <c r="A682" t="inlineStr">
        <is>
          <t>100269</t>
        </is>
      </c>
      <c r="B682" t="inlineStr">
        <is>
          <t>Hca Florida Palms West Hospital</t>
        </is>
      </c>
      <c r="C682" t="inlineStr">
        <is>
          <t>Florida</t>
        </is>
      </c>
      <c r="D682" t="inlineStr">
        <is>
          <t>FL</t>
        </is>
      </c>
      <c r="E682" t="inlineStr">
        <is>
          <t>South Atlantic</t>
        </is>
      </c>
      <c r="F682" t="inlineStr">
        <is>
          <t>IPPS</t>
        </is>
      </c>
      <c r="G682" s="16" t="n">
        <v>1.0369</v>
      </c>
      <c r="H682" s="16" t="n">
        <v>0.9851</v>
      </c>
      <c r="I682" s="16" t="n">
        <v>1.6314</v>
      </c>
      <c r="J682" s="16" t="n">
        <v>1.6167</v>
      </c>
      <c r="K682" s="17" t="n">
        <v>1695</v>
      </c>
      <c r="L682" s="16" t="n">
        <v>1</v>
      </c>
      <c r="M682" s="18" t="n">
        <v>19127221.87685736</v>
      </c>
      <c r="N682" s="18" t="n">
        <v>18917708.16141599</v>
      </c>
      <c r="O682" s="19" t="n">
        <v>-209513.7154413685</v>
      </c>
      <c r="P682" s="20" t="n">
        <v>-0.01095369295082345</v>
      </c>
      <c r="Q682" s="27">
        <f>IF(O682&gt;0,O682,"")</f>
        <v/>
      </c>
      <c r="R682" s="28">
        <f>IF(O682&gt;0,P682,"")</f>
        <v/>
      </c>
    </row>
    <row r="683">
      <c r="A683" t="inlineStr">
        <is>
          <t>100275</t>
        </is>
      </c>
      <c r="B683" t="inlineStr">
        <is>
          <t>Wellington Regional Medical Center</t>
        </is>
      </c>
      <c r="C683" t="inlineStr">
        <is>
          <t>Florida</t>
        </is>
      </c>
      <c r="D683" t="inlineStr">
        <is>
          <t>FL</t>
        </is>
      </c>
      <c r="E683" t="inlineStr">
        <is>
          <t>South Atlantic</t>
        </is>
      </c>
      <c r="F683" t="inlineStr">
        <is>
          <t>IPPS</t>
        </is>
      </c>
      <c r="G683" s="16" t="n">
        <v>1.0369</v>
      </c>
      <c r="H683" s="16" t="n">
        <v>0.9851</v>
      </c>
      <c r="I683" s="16" t="n">
        <v>1.7543</v>
      </c>
      <c r="J683" s="16" t="n">
        <v>1.7468</v>
      </c>
      <c r="K683" s="17" t="n">
        <v>2378</v>
      </c>
      <c r="L683" s="16" t="n">
        <v>1</v>
      </c>
      <c r="M683" s="18" t="n">
        <v>28856087.67724033</v>
      </c>
      <c r="N683" s="18" t="n">
        <v>28676385.76987922</v>
      </c>
      <c r="O683" s="19" t="n">
        <v>-179701.9073611088</v>
      </c>
      <c r="P683" s="20" t="n">
        <v>-0.006227521532755987</v>
      </c>
      <c r="Q683" s="27">
        <f>IF(O683&gt;0,O683,"")</f>
        <v/>
      </c>
      <c r="R683" s="28">
        <f>IF(O683&gt;0,P683,"")</f>
        <v/>
      </c>
    </row>
    <row r="684">
      <c r="A684" t="inlineStr">
        <is>
          <t>100276</t>
        </is>
      </c>
      <c r="B684" t="inlineStr">
        <is>
          <t>Broward Health Coral Springs</t>
        </is>
      </c>
      <c r="C684" t="inlineStr">
        <is>
          <t>Florida</t>
        </is>
      </c>
      <c r="D684" t="inlineStr">
        <is>
          <t>FL</t>
        </is>
      </c>
      <c r="E684" t="inlineStr">
        <is>
          <t>South Atlantic</t>
        </is>
      </c>
      <c r="F684" t="inlineStr">
        <is>
          <t>IPPS</t>
        </is>
      </c>
      <c r="G684" s="16" t="n">
        <v>1.0369</v>
      </c>
      <c r="H684" s="16" t="n">
        <v>0.9851</v>
      </c>
      <c r="I684" s="16" t="n">
        <v>1.516</v>
      </c>
      <c r="J684" s="16" t="n">
        <v>1.5098</v>
      </c>
      <c r="K684" s="17" t="n">
        <v>1620</v>
      </c>
      <c r="L684" s="16" t="n">
        <v>1</v>
      </c>
      <c r="M684" s="18" t="n">
        <v>16987753.51999152</v>
      </c>
      <c r="N684" s="18" t="n">
        <v>16885106.96413394</v>
      </c>
      <c r="O684" s="19" t="n">
        <v>-102646.5558575876</v>
      </c>
      <c r="P684" s="20" t="n">
        <v>-0.006042385518296525</v>
      </c>
      <c r="Q684" s="27">
        <f>IF(O684&gt;0,O684,"")</f>
        <v/>
      </c>
      <c r="R684" s="28">
        <f>IF(O684&gt;0,P684,"")</f>
        <v/>
      </c>
    </row>
    <row r="685">
      <c r="A685" t="inlineStr">
        <is>
          <t>100277</t>
        </is>
      </c>
      <c r="B685" t="inlineStr">
        <is>
          <t>Douglas Gardens Hospital</t>
        </is>
      </c>
      <c r="C685" t="inlineStr">
        <is>
          <t>Florida</t>
        </is>
      </c>
      <c r="D685" t="inlineStr">
        <is>
          <t>FL</t>
        </is>
      </c>
      <c r="E685" t="inlineStr">
        <is>
          <t>South Atlantic</t>
        </is>
      </c>
      <c r="F685" t="inlineStr">
        <is>
          <t>IPPS</t>
        </is>
      </c>
      <c r="G685" s="16" t="n">
        <v>1.0369</v>
      </c>
      <c r="H685" s="16" t="n">
        <v>0.9851</v>
      </c>
      <c r="I685" s="16" t="n">
        <v>0.8052</v>
      </c>
      <c r="J685" s="16" t="n">
        <v>0.7948</v>
      </c>
      <c r="K685" s="17" t="n">
        <v>10</v>
      </c>
      <c r="L685" s="16" t="n">
        <v>1</v>
      </c>
      <c r="M685" s="18" t="n">
        <v>55696.19179084489</v>
      </c>
      <c r="N685" s="18" t="n">
        <v>54869.02449303911</v>
      </c>
      <c r="O685" s="19" t="n">
        <v>-827.1672978057832</v>
      </c>
      <c r="P685" s="20" t="n">
        <v>-0.01485141571100647</v>
      </c>
      <c r="Q685" s="27">
        <f>IF(O685&gt;0,O685,"")</f>
        <v/>
      </c>
      <c r="R685" s="28">
        <f>IF(O685&gt;0,P685,"")</f>
        <v/>
      </c>
    </row>
    <row r="686">
      <c r="A686" t="inlineStr">
        <is>
          <t>100281</t>
        </is>
      </c>
      <c r="B686" t="inlineStr">
        <is>
          <t>Memorial Hospital West</t>
        </is>
      </c>
      <c r="C686" t="inlineStr">
        <is>
          <t>Florida</t>
        </is>
      </c>
      <c r="D686" t="inlineStr">
        <is>
          <t>FL</t>
        </is>
      </c>
      <c r="E686" t="inlineStr">
        <is>
          <t>South Atlantic</t>
        </is>
      </c>
      <c r="F686" t="inlineStr">
        <is>
          <t>Rural Referral Center (RRC)</t>
        </is>
      </c>
      <c r="G686" s="16" t="n">
        <v>1.0369</v>
      </c>
      <c r="H686" s="16" t="n">
        <v>0.9851</v>
      </c>
      <c r="I686" s="16" t="n">
        <v>1.6595</v>
      </c>
      <c r="J686" s="16" t="n">
        <v>1.6534</v>
      </c>
      <c r="K686" s="17" t="n">
        <v>3255</v>
      </c>
      <c r="L686" s="16" t="n">
        <v>1</v>
      </c>
      <c r="M686" s="18" t="n">
        <v>37363709.33325044</v>
      </c>
      <c r="N686" s="18" t="n">
        <v>37153378.05612157</v>
      </c>
      <c r="O686" s="19" t="n">
        <v>-210331.2771288678</v>
      </c>
      <c r="P686" s="20" t="n">
        <v>-0.005629293260283752</v>
      </c>
      <c r="Q686" s="27">
        <f>IF(O686&gt;0,O686,"")</f>
        <v/>
      </c>
      <c r="R686" s="28">
        <f>IF(O686&gt;0,P686,"")</f>
        <v/>
      </c>
    </row>
    <row r="687">
      <c r="A687" t="inlineStr">
        <is>
          <t>100284</t>
        </is>
      </c>
      <c r="B687" t="inlineStr">
        <is>
          <t>Keralty Hospital</t>
        </is>
      </c>
      <c r="C687" t="inlineStr">
        <is>
          <t>Florida</t>
        </is>
      </c>
      <c r="D687" t="inlineStr">
        <is>
          <t>FL</t>
        </is>
      </c>
      <c r="E687" t="inlineStr">
        <is>
          <t>South Atlantic</t>
        </is>
      </c>
      <c r="F687" t="inlineStr">
        <is>
          <t>IPPS</t>
        </is>
      </c>
      <c r="G687" s="16" t="n">
        <v>1.0369</v>
      </c>
      <c r="H687" s="16" t="n">
        <v>0.9851</v>
      </c>
      <c r="I687" s="16" t="n">
        <v>1.5062</v>
      </c>
      <c r="J687" s="16" t="n">
        <v>1.4908</v>
      </c>
      <c r="K687" s="17" t="n">
        <v>849</v>
      </c>
      <c r="L687" s="16" t="n">
        <v>1</v>
      </c>
      <c r="M687" s="18" t="n">
        <v>8845289.848483559</v>
      </c>
      <c r="N687" s="18" t="n">
        <v>8737686.426192133</v>
      </c>
      <c r="O687" s="19" t="n">
        <v>-107603.422291426</v>
      </c>
      <c r="P687" s="20" t="n">
        <v>-0.01216505328085699</v>
      </c>
      <c r="Q687" s="27">
        <f>IF(O687&gt;0,O687,"")</f>
        <v/>
      </c>
      <c r="R687" s="28">
        <f>IF(O687&gt;0,P687,"")</f>
        <v/>
      </c>
    </row>
    <row r="688">
      <c r="A688" t="inlineStr">
        <is>
          <t>100285</t>
        </is>
      </c>
      <c r="B688" t="inlineStr">
        <is>
          <t>Memorial Hospital Miramar</t>
        </is>
      </c>
      <c r="C688" t="inlineStr">
        <is>
          <t>Florida</t>
        </is>
      </c>
      <c r="D688" t="inlineStr">
        <is>
          <t>FL</t>
        </is>
      </c>
      <c r="E688" t="inlineStr">
        <is>
          <t>South Atlantic</t>
        </is>
      </c>
      <c r="F688" t="inlineStr">
        <is>
          <t>IPPS</t>
        </is>
      </c>
      <c r="G688" s="16" t="n">
        <v>1.0369</v>
      </c>
      <c r="H688" s="16" t="n">
        <v>0.9851</v>
      </c>
      <c r="I688" s="16" t="n">
        <v>1.3743</v>
      </c>
      <c r="J688" s="16" t="n">
        <v>1.3608</v>
      </c>
      <c r="K688" s="17" t="n">
        <v>850</v>
      </c>
      <c r="L688" s="16" t="n">
        <v>1</v>
      </c>
      <c r="M688" s="18" t="n">
        <v>8080201.803456832</v>
      </c>
      <c r="N688" s="18" t="n">
        <v>7985141.324938159</v>
      </c>
      <c r="O688" s="19" t="n">
        <v>-95060.47851867322</v>
      </c>
      <c r="P688" s="20" t="n">
        <v>-0.01176461687850481</v>
      </c>
      <c r="Q688" s="27">
        <f>IF(O688&gt;0,O688,"")</f>
        <v/>
      </c>
      <c r="R688" s="28">
        <f>IF(O688&gt;0,P688,"")</f>
        <v/>
      </c>
    </row>
    <row r="689">
      <c r="A689" t="inlineStr">
        <is>
          <t>100286</t>
        </is>
      </c>
      <c r="B689" t="inlineStr">
        <is>
          <t>Physicians Regional Medical Center - Pine Ridge</t>
        </is>
      </c>
      <c r="C689" t="inlineStr">
        <is>
          <t>Florida</t>
        </is>
      </c>
      <c r="D689" t="inlineStr">
        <is>
          <t>FL</t>
        </is>
      </c>
      <c r="E689" t="inlineStr">
        <is>
          <t>South Atlantic</t>
        </is>
      </c>
      <c r="F689" t="inlineStr">
        <is>
          <t>IPPS</t>
        </is>
      </c>
      <c r="G689" s="16" t="n">
        <v>1.0369</v>
      </c>
      <c r="H689" s="16" t="n">
        <v>0.9851</v>
      </c>
      <c r="I689" s="16" t="n">
        <v>1.798</v>
      </c>
      <c r="J689" s="16" t="n">
        <v>1.8035</v>
      </c>
      <c r="K689" s="17" t="n">
        <v>6647</v>
      </c>
      <c r="L689" s="16" t="n">
        <v>1</v>
      </c>
      <c r="M689" s="18" t="n">
        <v>82667937.29844452</v>
      </c>
      <c r="N689" s="18" t="n">
        <v>82758232.36911602</v>
      </c>
      <c r="O689" s="19" t="n">
        <v>90295.07067149878</v>
      </c>
      <c r="P689" s="20" t="n">
        <v>0.001092262292036138</v>
      </c>
      <c r="Q689" s="27">
        <f>IF(O689&gt;0,O689,"")</f>
        <v/>
      </c>
      <c r="R689" s="28">
        <f>IF(O689&gt;0,P689,"")</f>
        <v/>
      </c>
    </row>
    <row r="690">
      <c r="A690" t="inlineStr">
        <is>
          <t>100287</t>
        </is>
      </c>
      <c r="B690" t="inlineStr">
        <is>
          <t>Good Samaritan Medical Center</t>
        </is>
      </c>
      <c r="C690" t="inlineStr">
        <is>
          <t>Florida</t>
        </is>
      </c>
      <c r="D690" t="inlineStr">
        <is>
          <t>FL</t>
        </is>
      </c>
      <c r="E690" t="inlineStr">
        <is>
          <t>South Atlantic</t>
        </is>
      </c>
      <c r="F690" t="inlineStr">
        <is>
          <t>IPPS</t>
        </is>
      </c>
      <c r="G690" s="16" t="n">
        <v>1.0369</v>
      </c>
      <c r="H690" s="16" t="n">
        <v>0.9851</v>
      </c>
      <c r="I690" s="16" t="n">
        <v>1.8353</v>
      </c>
      <c r="J690" s="16" t="n">
        <v>1.8346</v>
      </c>
      <c r="K690" s="17" t="n">
        <v>2389</v>
      </c>
      <c r="L690" s="16" t="n">
        <v>1</v>
      </c>
      <c r="M690" s="18" t="n">
        <v>30328082.27474406</v>
      </c>
      <c r="N690" s="18" t="n">
        <v>30257073.44843316</v>
      </c>
      <c r="O690" s="19" t="n">
        <v>-71008.82631090283</v>
      </c>
      <c r="P690" s="20" t="n">
        <v>-0.002341355634280773</v>
      </c>
      <c r="Q690" s="27">
        <f>IF(O690&gt;0,O690,"")</f>
        <v/>
      </c>
      <c r="R690" s="28">
        <f>IF(O690&gt;0,P690,"")</f>
        <v/>
      </c>
    </row>
    <row r="691">
      <c r="A691" t="inlineStr">
        <is>
          <t>100288</t>
        </is>
      </c>
      <c r="B691" t="inlineStr">
        <is>
          <t>St Mary'S Medical Center</t>
        </is>
      </c>
      <c r="C691" t="inlineStr">
        <is>
          <t>Florida</t>
        </is>
      </c>
      <c r="D691" t="inlineStr">
        <is>
          <t>FL</t>
        </is>
      </c>
      <c r="E691" t="inlineStr">
        <is>
          <t>South Atlantic</t>
        </is>
      </c>
      <c r="F691" t="inlineStr">
        <is>
          <t>IPPS</t>
        </is>
      </c>
      <c r="G691" s="16" t="n">
        <v>1.0369</v>
      </c>
      <c r="H691" s="16" t="n">
        <v>0.9851</v>
      </c>
      <c r="I691" s="16" t="n">
        <v>1.9377</v>
      </c>
      <c r="J691" s="16" t="n">
        <v>1.9428</v>
      </c>
      <c r="K691" s="17" t="n">
        <v>1669</v>
      </c>
      <c r="L691" s="16" t="n">
        <v>1</v>
      </c>
      <c r="M691" s="18" t="n">
        <v>22369929.28222522</v>
      </c>
      <c r="N691" s="18" t="n">
        <v>22384830.59515507</v>
      </c>
      <c r="O691" s="19" t="n">
        <v>14901.31292984635</v>
      </c>
      <c r="P691" s="20" t="n">
        <v>0.0006661314276789728</v>
      </c>
      <c r="Q691" s="27">
        <f>IF(O691&gt;0,O691,"")</f>
        <v/>
      </c>
      <c r="R691" s="28">
        <f>IF(O691&gt;0,P691,"")</f>
        <v/>
      </c>
    </row>
    <row r="692">
      <c r="A692" t="inlineStr">
        <is>
          <t>100289</t>
        </is>
      </c>
      <c r="B692" t="inlineStr">
        <is>
          <t>Cleveland Clinic Hospital</t>
        </is>
      </c>
      <c r="C692" t="inlineStr">
        <is>
          <t>Florida</t>
        </is>
      </c>
      <c r="D692" t="inlineStr">
        <is>
          <t>FL</t>
        </is>
      </c>
      <c r="E692" t="inlineStr">
        <is>
          <t>South Atlantic</t>
        </is>
      </c>
      <c r="F692" t="inlineStr">
        <is>
          <t>Rural Referral Center (RRC)</t>
        </is>
      </c>
      <c r="G692" s="16" t="n">
        <v>1.0369</v>
      </c>
      <c r="H692" s="16" t="n">
        <v>0.9851</v>
      </c>
      <c r="I692" s="16" t="n">
        <v>2.3881</v>
      </c>
      <c r="J692" s="16" t="n">
        <v>2.3938</v>
      </c>
      <c r="K692" s="17" t="n">
        <v>3548</v>
      </c>
      <c r="L692" s="16" t="n">
        <v>1</v>
      </c>
      <c r="M692" s="18" t="n">
        <v>58608128.69902667</v>
      </c>
      <c r="N692" s="18" t="n">
        <v>58632829.70683676</v>
      </c>
      <c r="O692" s="19" t="n">
        <v>24701.00781008601</v>
      </c>
      <c r="P692" s="20" t="n">
        <v>0.0004214604417236108</v>
      </c>
      <c r="Q692" s="27">
        <f>IF(O692&gt;0,O692,"")</f>
        <v/>
      </c>
      <c r="R692" s="28">
        <f>IF(O692&gt;0,P692,"")</f>
        <v/>
      </c>
    </row>
    <row r="693">
      <c r="A693" t="inlineStr">
        <is>
          <t>100290</t>
        </is>
      </c>
      <c r="B693" t="inlineStr">
        <is>
          <t>Uf Health Spanish Plaines Hospital</t>
        </is>
      </c>
      <c r="C693" t="inlineStr">
        <is>
          <t>Florida</t>
        </is>
      </c>
      <c r="D693" t="inlineStr">
        <is>
          <t>FL</t>
        </is>
      </c>
      <c r="E693" t="inlineStr">
        <is>
          <t>South Atlantic</t>
        </is>
      </c>
      <c r="F693" t="inlineStr">
        <is>
          <t>IPPS</t>
        </is>
      </c>
      <c r="G693" s="16" t="n">
        <v>1.0369</v>
      </c>
      <c r="H693" s="16" t="n">
        <v>0.9851</v>
      </c>
      <c r="I693" s="16" t="n">
        <v>1.57</v>
      </c>
      <c r="J693" s="16" t="n">
        <v>1.5641</v>
      </c>
      <c r="K693" s="17" t="n">
        <v>5444</v>
      </c>
      <c r="L693" s="16" t="n">
        <v>1</v>
      </c>
      <c r="M693" s="18" t="n">
        <v>59120691.3725403</v>
      </c>
      <c r="N693" s="18" t="n">
        <v>58783036.07761174</v>
      </c>
      <c r="O693" s="19" t="n">
        <v>-337655.2949285656</v>
      </c>
      <c r="P693" s="20" t="n">
        <v>-0.005711287995616978</v>
      </c>
      <c r="Q693" s="27">
        <f>IF(O693&gt;0,O693,"")</f>
        <v/>
      </c>
      <c r="R693" s="28">
        <f>IF(O693&gt;0,P693,"")</f>
        <v/>
      </c>
    </row>
    <row r="694">
      <c r="A694" t="inlineStr">
        <is>
          <t>100291</t>
        </is>
      </c>
      <c r="B694" t="inlineStr">
        <is>
          <t>Orlando Health Melbourne Hospital</t>
        </is>
      </c>
      <c r="C694" t="inlineStr">
        <is>
          <t>Florida</t>
        </is>
      </c>
      <c r="D694" t="inlineStr">
        <is>
          <t>FL</t>
        </is>
      </c>
      <c r="E694" t="inlineStr">
        <is>
          <t>South Atlantic</t>
        </is>
      </c>
      <c r="F694" t="inlineStr">
        <is>
          <t>IPPS</t>
        </is>
      </c>
      <c r="G694" s="16" t="n">
        <v>1.0369</v>
      </c>
      <c r="H694" s="16" t="n">
        <v>0.9851</v>
      </c>
      <c r="I694" s="16" t="n">
        <v>1.8875</v>
      </c>
      <c r="J694" s="16" t="n">
        <v>1.8712</v>
      </c>
      <c r="K694" s="17" t="n">
        <v>1182</v>
      </c>
      <c r="L694" s="16" t="n">
        <v>1</v>
      </c>
      <c r="M694" s="18" t="n">
        <v>15432140.62222674</v>
      </c>
      <c r="N694" s="18" t="n">
        <v>15268875.9212739</v>
      </c>
      <c r="O694" s="19" t="n">
        <v>-163264.7009528354</v>
      </c>
      <c r="P694" s="20" t="n">
        <v>-0.0105795239266863</v>
      </c>
      <c r="Q694" s="27">
        <f>IF(O694&gt;0,O694,"")</f>
        <v/>
      </c>
      <c r="R694" s="28">
        <f>IF(O694&gt;0,P694,"")</f>
        <v/>
      </c>
    </row>
    <row r="695">
      <c r="A695" t="inlineStr">
        <is>
          <t>100292</t>
        </is>
      </c>
      <c r="B695" t="inlineStr">
        <is>
          <t>Sacred Heart Hospital On The Emerald Coast</t>
        </is>
      </c>
      <c r="C695" t="inlineStr">
        <is>
          <t>Florida</t>
        </is>
      </c>
      <c r="D695" t="inlineStr">
        <is>
          <t>FL</t>
        </is>
      </c>
      <c r="E695" t="inlineStr">
        <is>
          <t>South Atlantic</t>
        </is>
      </c>
      <c r="F695" t="inlineStr">
        <is>
          <t>Rural Referral Center (RRC)</t>
        </is>
      </c>
      <c r="G695" s="16" t="n">
        <v>1.0369</v>
      </c>
      <c r="H695" s="16" t="n">
        <v>0.9851</v>
      </c>
      <c r="I695" s="16" t="n">
        <v>1.5966</v>
      </c>
      <c r="J695" s="16" t="n">
        <v>1.608</v>
      </c>
      <c r="K695" s="17" t="n">
        <v>1735</v>
      </c>
      <c r="L695" s="16" t="n">
        <v>1</v>
      </c>
      <c r="M695" s="18" t="n">
        <v>19160963.31048326</v>
      </c>
      <c r="N695" s="18" t="n">
        <v>19259938.85916457</v>
      </c>
      <c r="O695" s="19" t="n">
        <v>98975.54868130386</v>
      </c>
      <c r="P695" s="20" t="n">
        <v>0.005165478743292243</v>
      </c>
      <c r="Q695" s="27">
        <f>IF(O695&gt;0,O695,"")</f>
        <v/>
      </c>
      <c r="R695" s="28">
        <f>IF(O695&gt;0,P695,"")</f>
        <v/>
      </c>
    </row>
    <row r="696">
      <c r="A696" t="inlineStr">
        <is>
          <t>100296</t>
        </is>
      </c>
      <c r="B696" t="inlineStr">
        <is>
          <t>Doctors Hospital</t>
        </is>
      </c>
      <c r="C696" t="inlineStr">
        <is>
          <t>Florida</t>
        </is>
      </c>
      <c r="D696" t="inlineStr">
        <is>
          <t>FL</t>
        </is>
      </c>
      <c r="E696" t="inlineStr">
        <is>
          <t>South Atlantic</t>
        </is>
      </c>
      <c r="F696" t="inlineStr">
        <is>
          <t>IPPS</t>
        </is>
      </c>
      <c r="G696" s="16" t="n">
        <v>1.0369</v>
      </c>
      <c r="H696" s="16" t="n">
        <v>0.9851</v>
      </c>
      <c r="I696" s="16" t="n">
        <v>1.6813</v>
      </c>
      <c r="J696" s="16" t="n">
        <v>1.6723</v>
      </c>
      <c r="K696" s="17" t="n">
        <v>1238</v>
      </c>
      <c r="L696" s="16" t="n">
        <v>1</v>
      </c>
      <c r="M696" s="18" t="n">
        <v>14397516.76420008</v>
      </c>
      <c r="N696" s="18" t="n">
        <v>14292368.82721693</v>
      </c>
      <c r="O696" s="19" t="n">
        <v>-105147.9369831514</v>
      </c>
      <c r="P696" s="20" t="n">
        <v>-0.007303199482608372</v>
      </c>
      <c r="Q696" s="27">
        <f>IF(O696&gt;0,O696,"")</f>
        <v/>
      </c>
      <c r="R696" s="28">
        <f>IF(O696&gt;0,P696,"")</f>
        <v/>
      </c>
    </row>
    <row r="697">
      <c r="A697" t="inlineStr">
        <is>
          <t>100299</t>
        </is>
      </c>
      <c r="B697" t="inlineStr">
        <is>
          <t>Lakewood Ranch Medical Center</t>
        </is>
      </c>
      <c r="C697" t="inlineStr">
        <is>
          <t>Florida</t>
        </is>
      </c>
      <c r="D697" t="inlineStr">
        <is>
          <t>FL</t>
        </is>
      </c>
      <c r="E697" t="inlineStr">
        <is>
          <t>South Atlantic</t>
        </is>
      </c>
      <c r="F697" t="inlineStr">
        <is>
          <t>IPPS</t>
        </is>
      </c>
      <c r="G697" s="16" t="n">
        <v>1.0369</v>
      </c>
      <c r="H697" s="16" t="n">
        <v>0.9851</v>
      </c>
      <c r="I697" s="16" t="n">
        <v>1.7849</v>
      </c>
      <c r="J697" s="16" t="n">
        <v>1.7881</v>
      </c>
      <c r="K697" s="17" t="n">
        <v>2452</v>
      </c>
      <c r="L697" s="16" t="n">
        <v>1</v>
      </c>
      <c r="M697" s="18" t="n">
        <v>30273043.8956506</v>
      </c>
      <c r="N697" s="18" t="n">
        <v>30267855.33600905</v>
      </c>
      <c r="O697" s="19" t="n">
        <v>-5188.559641543776</v>
      </c>
      <c r="P697" s="20" t="n">
        <v>-0.0001713920694406693</v>
      </c>
      <c r="Q697" s="27">
        <f>IF(O697&gt;0,O697,"")</f>
        <v/>
      </c>
      <c r="R697" s="28">
        <f>IF(O697&gt;0,P697,"")</f>
        <v/>
      </c>
    </row>
    <row r="698">
      <c r="A698" t="inlineStr">
        <is>
          <t>100302</t>
        </is>
      </c>
      <c r="B698" t="inlineStr">
        <is>
          <t>Orlando Health St Cloud Hospital</t>
        </is>
      </c>
      <c r="C698" t="inlineStr">
        <is>
          <t>Florida</t>
        </is>
      </c>
      <c r="D698" t="inlineStr">
        <is>
          <t>FL</t>
        </is>
      </c>
      <c r="E698" t="inlineStr">
        <is>
          <t>South Atlantic</t>
        </is>
      </c>
      <c r="F698" t="inlineStr">
        <is>
          <t>IPPS</t>
        </is>
      </c>
      <c r="G698" s="16" t="n">
        <v>1.0369</v>
      </c>
      <c r="H698" s="16" t="n">
        <v>0.9851</v>
      </c>
      <c r="I698" s="16" t="n">
        <v>1.4271</v>
      </c>
      <c r="J698" s="16" t="n">
        <v>1.4134</v>
      </c>
      <c r="K698" s="17" t="n">
        <v>1134</v>
      </c>
      <c r="L698" s="16" t="n">
        <v>1</v>
      </c>
      <c r="M698" s="18" t="n">
        <v>11194100.35215431</v>
      </c>
      <c r="N698" s="18" t="n">
        <v>11064900.73398783</v>
      </c>
      <c r="O698" s="19" t="n">
        <v>-129199.6181664765</v>
      </c>
      <c r="P698" s="20" t="n">
        <v>-0.01154175986474982</v>
      </c>
      <c r="Q698" s="27">
        <f>IF(O698&gt;0,O698,"")</f>
        <v/>
      </c>
      <c r="R698" s="28">
        <f>IF(O698&gt;0,P698,"")</f>
        <v/>
      </c>
    </row>
    <row r="699">
      <c r="A699" t="inlineStr">
        <is>
          <t>100307</t>
        </is>
      </c>
      <c r="B699" t="inlineStr">
        <is>
          <t>Ascension St Vincent'S Southside</t>
        </is>
      </c>
      <c r="C699" t="inlineStr">
        <is>
          <t>Florida</t>
        </is>
      </c>
      <c r="D699" t="inlineStr">
        <is>
          <t>FL</t>
        </is>
      </c>
      <c r="E699" t="inlineStr">
        <is>
          <t>South Atlantic</t>
        </is>
      </c>
      <c r="F699" t="inlineStr">
        <is>
          <t>Rural Referral Center (RRC)</t>
        </is>
      </c>
      <c r="G699" s="16" t="n">
        <v>1.0369</v>
      </c>
      <c r="H699" s="16" t="n">
        <v>0.9851</v>
      </c>
      <c r="I699" s="16" t="n">
        <v>2.0558</v>
      </c>
      <c r="J699" s="16" t="n">
        <v>2.0586</v>
      </c>
      <c r="K699" s="17" t="n">
        <v>1512</v>
      </c>
      <c r="L699" s="16" t="n">
        <v>1</v>
      </c>
      <c r="M699" s="18" t="n">
        <v>21500788.54923395</v>
      </c>
      <c r="N699" s="18" t="n">
        <v>21487858.73401006</v>
      </c>
      <c r="O699" s="19" t="n">
        <v>-12929.81522389874</v>
      </c>
      <c r="P699" s="20" t="n">
        <v>-0.0006013646985221577</v>
      </c>
      <c r="Q699" s="27">
        <f>IF(O699&gt;0,O699,"")</f>
        <v/>
      </c>
      <c r="R699" s="28">
        <f>IF(O699&gt;0,P699,"")</f>
        <v/>
      </c>
    </row>
    <row r="700">
      <c r="A700" t="inlineStr">
        <is>
          <t>100313</t>
        </is>
      </c>
      <c r="B700" t="inlineStr">
        <is>
          <t>Ascension Sacred Heart Gulf</t>
        </is>
      </c>
      <c r="C700" t="inlineStr">
        <is>
          <t>Florida</t>
        </is>
      </c>
      <c r="D700" t="inlineStr">
        <is>
          <t>FL</t>
        </is>
      </c>
      <c r="E700" t="inlineStr">
        <is>
          <t>South Atlantic</t>
        </is>
      </c>
      <c r="F700" t="inlineStr">
        <is>
          <t>Sole Community Hospital (SCH)</t>
        </is>
      </c>
      <c r="G700" s="16" t="n">
        <v>1.0369</v>
      </c>
      <c r="H700" s="16" t="n">
        <v>0.9851</v>
      </c>
      <c r="I700" s="16" t="n">
        <v>1.2744</v>
      </c>
      <c r="J700" s="16" t="n">
        <v>1.2546</v>
      </c>
      <c r="K700" s="17" t="n">
        <v>104</v>
      </c>
      <c r="L700" s="16" t="n">
        <v>1</v>
      </c>
      <c r="M700" s="18" t="n">
        <v>916770.9375432542</v>
      </c>
      <c r="N700" s="18" t="n">
        <v>900757.740993024</v>
      </c>
      <c r="O700" s="19" t="n">
        <v>-16013.19655023026</v>
      </c>
      <c r="P700" s="20" t="n">
        <v>-0.01746695482422483</v>
      </c>
      <c r="Q700" s="27">
        <f>IF(O700&gt;0,O700,"")</f>
        <v/>
      </c>
      <c r="R700" s="28">
        <f>IF(O700&gt;0,P700,"")</f>
        <v/>
      </c>
    </row>
    <row r="701">
      <c r="A701" t="inlineStr">
        <is>
          <t>100314</t>
        </is>
      </c>
      <c r="B701" t="inlineStr">
        <is>
          <t>West Kendall Baptist Hospital</t>
        </is>
      </c>
      <c r="C701" t="inlineStr">
        <is>
          <t>Florida</t>
        </is>
      </c>
      <c r="D701" t="inlineStr">
        <is>
          <t>FL</t>
        </is>
      </c>
      <c r="E701" t="inlineStr">
        <is>
          <t>South Atlantic</t>
        </is>
      </c>
      <c r="F701" t="inlineStr">
        <is>
          <t>IPPS</t>
        </is>
      </c>
      <c r="G701" s="16" t="n">
        <v>1.0369</v>
      </c>
      <c r="H701" s="16" t="n">
        <v>0.9851</v>
      </c>
      <c r="I701" s="16" t="n">
        <v>1.5733</v>
      </c>
      <c r="J701" s="16" t="n">
        <v>1.5629</v>
      </c>
      <c r="K701" s="17" t="n">
        <v>1455</v>
      </c>
      <c r="L701" s="16" t="n">
        <v>1</v>
      </c>
      <c r="M701" s="18" t="n">
        <v>15834205.28841285</v>
      </c>
      <c r="N701" s="18" t="n">
        <v>15698695.47598749</v>
      </c>
      <c r="O701" s="19" t="n">
        <v>-135509.8124253601</v>
      </c>
      <c r="P701" s="20" t="n">
        <v>-0.008558043170282971</v>
      </c>
      <c r="Q701" s="27">
        <f>IF(O701&gt;0,O701,"")</f>
        <v/>
      </c>
      <c r="R701" s="28">
        <f>IF(O701&gt;0,P701,"")</f>
        <v/>
      </c>
    </row>
    <row r="702">
      <c r="A702" t="inlineStr">
        <is>
          <t>100315</t>
        </is>
      </c>
      <c r="B702" t="inlineStr">
        <is>
          <t>Viera Hospital</t>
        </is>
      </c>
      <c r="C702" t="inlineStr">
        <is>
          <t>Florida</t>
        </is>
      </c>
      <c r="D702" t="inlineStr">
        <is>
          <t>FL</t>
        </is>
      </c>
      <c r="E702" t="inlineStr">
        <is>
          <t>South Atlantic</t>
        </is>
      </c>
      <c r="F702" t="inlineStr">
        <is>
          <t>IPPS</t>
        </is>
      </c>
      <c r="G702" s="16" t="n">
        <v>1.0369</v>
      </c>
      <c r="H702" s="16" t="n">
        <v>0.9851</v>
      </c>
      <c r="I702" s="16" t="n">
        <v>1.5159</v>
      </c>
      <c r="J702" s="16" t="n">
        <v>1.5073</v>
      </c>
      <c r="K702" s="17" t="n">
        <v>2356</v>
      </c>
      <c r="L702" s="16" t="n">
        <v>1</v>
      </c>
      <c r="M702" s="18" t="n">
        <v>24704016.81716438</v>
      </c>
      <c r="N702" s="18" t="n">
        <v>24515703.81691635</v>
      </c>
      <c r="O702" s="19" t="n">
        <v>-188313.0002480336</v>
      </c>
      <c r="P702" s="20" t="n">
        <v>-0.007622768460762764</v>
      </c>
      <c r="Q702" s="27">
        <f>IF(O702&gt;0,O702,"")</f>
        <v/>
      </c>
      <c r="R702" s="28">
        <f>IF(O702&gt;0,P702,"")</f>
        <v/>
      </c>
    </row>
    <row r="703">
      <c r="A703" t="inlineStr">
        <is>
          <t>100316</t>
        </is>
      </c>
      <c r="B703" t="inlineStr">
        <is>
          <t>Palm Bay Hospital</t>
        </is>
      </c>
      <c r="C703" t="inlineStr">
        <is>
          <t>Florida</t>
        </is>
      </c>
      <c r="D703" t="inlineStr">
        <is>
          <t>FL</t>
        </is>
      </c>
      <c r="E703" t="inlineStr">
        <is>
          <t>South Atlantic</t>
        </is>
      </c>
      <c r="F703" t="inlineStr">
        <is>
          <t>IPPS</t>
        </is>
      </c>
      <c r="G703" s="16" t="n">
        <v>1.0369</v>
      </c>
      <c r="H703" s="16" t="n">
        <v>0.9851</v>
      </c>
      <c r="I703" s="16" t="n">
        <v>1.4788</v>
      </c>
      <c r="J703" s="16" t="n">
        <v>1.4682</v>
      </c>
      <c r="K703" s="17" t="n">
        <v>2088</v>
      </c>
      <c r="L703" s="16" t="n">
        <v>1</v>
      </c>
      <c r="M703" s="18" t="n">
        <v>21358053.56949694</v>
      </c>
      <c r="N703" s="18" t="n">
        <v>21163383.15001257</v>
      </c>
      <c r="O703" s="19" t="n">
        <v>-194670.4194843695</v>
      </c>
      <c r="P703" s="20" t="n">
        <v>-0.009114614253163645</v>
      </c>
      <c r="Q703" s="27">
        <f>IF(O703&gt;0,O703,"")</f>
        <v/>
      </c>
      <c r="R703" s="28">
        <f>IF(O703&gt;0,P703,"")</f>
        <v/>
      </c>
    </row>
    <row r="704">
      <c r="A704" t="inlineStr">
        <is>
          <t>100319</t>
        </is>
      </c>
      <c r="B704" t="inlineStr">
        <is>
          <t>Adventhealth Wesley Chapel</t>
        </is>
      </c>
      <c r="C704" t="inlineStr">
        <is>
          <t>Florida</t>
        </is>
      </c>
      <c r="D704" t="inlineStr">
        <is>
          <t>FL</t>
        </is>
      </c>
      <c r="E704" t="inlineStr">
        <is>
          <t>South Atlantic</t>
        </is>
      </c>
      <c r="F704" t="inlineStr">
        <is>
          <t>IPPS</t>
        </is>
      </c>
      <c r="G704" s="16" t="n">
        <v>1.0369</v>
      </c>
      <c r="H704" s="16" t="n">
        <v>0.9851</v>
      </c>
      <c r="I704" s="16" t="n">
        <v>1.6555</v>
      </c>
      <c r="J704" s="16" t="n">
        <v>1.6494</v>
      </c>
      <c r="K704" s="17" t="n">
        <v>2615</v>
      </c>
      <c r="L704" s="16" t="n">
        <v>1</v>
      </c>
      <c r="M704" s="18" t="n">
        <v>29944882.51465223</v>
      </c>
      <c r="N704" s="18" t="n">
        <v>29776048.55711008</v>
      </c>
      <c r="O704" s="19" t="n">
        <v>-168833.9575421549</v>
      </c>
      <c r="P704" s="20" t="n">
        <v>-0.005638157286459325</v>
      </c>
      <c r="Q704" s="27">
        <f>IF(O704&gt;0,O704,"")</f>
        <v/>
      </c>
      <c r="R704" s="28">
        <f>IF(O704&gt;0,P704,"")</f>
        <v/>
      </c>
    </row>
    <row r="705">
      <c r="A705" t="inlineStr">
        <is>
          <t>100320</t>
        </is>
      </c>
      <c r="B705" t="inlineStr">
        <is>
          <t>Hca Florida Poinciana Hospital</t>
        </is>
      </c>
      <c r="C705" t="inlineStr">
        <is>
          <t>Florida</t>
        </is>
      </c>
      <c r="D705" t="inlineStr">
        <is>
          <t>FL</t>
        </is>
      </c>
      <c r="E705" t="inlineStr">
        <is>
          <t>South Atlantic</t>
        </is>
      </c>
      <c r="F705" t="inlineStr">
        <is>
          <t>IPPS</t>
        </is>
      </c>
      <c r="G705" s="16" t="n">
        <v>1.0369</v>
      </c>
      <c r="H705" s="16" t="n">
        <v>0.9851</v>
      </c>
      <c r="I705" s="16" t="n">
        <v>1.3175</v>
      </c>
      <c r="J705" s="16" t="n">
        <v>1.3053</v>
      </c>
      <c r="K705" s="17" t="n">
        <v>616</v>
      </c>
      <c r="L705" s="16" t="n">
        <v>1</v>
      </c>
      <c r="M705" s="18" t="n">
        <v>5613750.041432425</v>
      </c>
      <c r="N705" s="18" t="n">
        <v>5550862.003672697</v>
      </c>
      <c r="O705" s="19" t="n">
        <v>-62888.03775972873</v>
      </c>
      <c r="P705" s="20" t="n">
        <v>-0.01120250052025508</v>
      </c>
      <c r="Q705" s="27">
        <f>IF(O705&gt;0,O705,"")</f>
        <v/>
      </c>
      <c r="R705" s="28">
        <f>IF(O705&gt;0,P705,"")</f>
        <v/>
      </c>
    </row>
    <row r="706">
      <c r="A706" t="inlineStr">
        <is>
          <t>100321</t>
        </is>
      </c>
      <c r="B706" t="inlineStr">
        <is>
          <t>Ascension St Vincent'S Clay County</t>
        </is>
      </c>
      <c r="C706" t="inlineStr">
        <is>
          <t>Florida</t>
        </is>
      </c>
      <c r="D706" t="inlineStr">
        <is>
          <t>FL</t>
        </is>
      </c>
      <c r="E706" t="inlineStr">
        <is>
          <t>South Atlantic</t>
        </is>
      </c>
      <c r="F706" t="inlineStr">
        <is>
          <t>IPPS</t>
        </is>
      </c>
      <c r="G706" s="16" t="n">
        <v>1.0369</v>
      </c>
      <c r="H706" s="16" t="n">
        <v>0.9851</v>
      </c>
      <c r="I706" s="16" t="n">
        <v>1.6684</v>
      </c>
      <c r="J706" s="16" t="n">
        <v>1.6583</v>
      </c>
      <c r="K706" s="17" t="n">
        <v>1706</v>
      </c>
      <c r="L706" s="16" t="n">
        <v>1</v>
      </c>
      <c r="M706" s="18" t="n">
        <v>19687970.19508701</v>
      </c>
      <c r="N706" s="18" t="n">
        <v>19530416.64047211</v>
      </c>
      <c r="O706" s="19" t="n">
        <v>-157553.5546149015</v>
      </c>
      <c r="P706" s="20" t="n">
        <v>-0.008002529110604702</v>
      </c>
      <c r="Q706" s="27">
        <f>IF(O706&gt;0,O706,"")</f>
        <v/>
      </c>
      <c r="R706" s="28">
        <f>IF(O706&gt;0,P706,"")</f>
        <v/>
      </c>
    </row>
    <row r="707">
      <c r="A707" t="inlineStr">
        <is>
          <t>100329</t>
        </is>
      </c>
      <c r="B707" t="inlineStr">
        <is>
          <t>Oviedo Medical Center</t>
        </is>
      </c>
      <c r="C707" t="inlineStr">
        <is>
          <t>Florida</t>
        </is>
      </c>
      <c r="D707" t="inlineStr">
        <is>
          <t>FL</t>
        </is>
      </c>
      <c r="E707" t="inlineStr">
        <is>
          <t>South Atlantic</t>
        </is>
      </c>
      <c r="F707" t="inlineStr">
        <is>
          <t>IPPS</t>
        </is>
      </c>
      <c r="G707" s="16" t="n">
        <v>1.0369</v>
      </c>
      <c r="H707" s="16" t="n">
        <v>0.9851</v>
      </c>
      <c r="I707" s="16" t="n">
        <v>1.4564</v>
      </c>
      <c r="J707" s="16" t="n">
        <v>1.4462</v>
      </c>
      <c r="K707" s="17" t="n">
        <v>875</v>
      </c>
      <c r="L707" s="16" t="n">
        <v>1</v>
      </c>
      <c r="M707" s="18" t="n">
        <v>8814759.315531939</v>
      </c>
      <c r="N707" s="18" t="n">
        <v>8735862.521276297</v>
      </c>
      <c r="O707" s="19" t="n">
        <v>-78896.79425564222</v>
      </c>
      <c r="P707" s="20" t="n">
        <v>-0.008950533013036792</v>
      </c>
      <c r="Q707" s="27">
        <f>IF(O707&gt;0,O707,"")</f>
        <v/>
      </c>
      <c r="R707" s="28">
        <f>IF(O707&gt;0,P707,"")</f>
        <v/>
      </c>
    </row>
    <row r="708">
      <c r="A708" t="inlineStr">
        <is>
          <t>100330</t>
        </is>
      </c>
      <c r="B708" t="inlineStr">
        <is>
          <t>Halifax Health /Uf Health Medical Center Of Delton</t>
        </is>
      </c>
      <c r="C708" t="inlineStr">
        <is>
          <t>Florida</t>
        </is>
      </c>
      <c r="D708" t="inlineStr">
        <is>
          <t>FL</t>
        </is>
      </c>
      <c r="E708" t="inlineStr">
        <is>
          <t>South Atlantic</t>
        </is>
      </c>
      <c r="F708" t="inlineStr">
        <is>
          <t>IPPS</t>
        </is>
      </c>
      <c r="G708" s="16" t="n">
        <v>1.0369</v>
      </c>
      <c r="H708" s="16" t="n">
        <v>0.9851</v>
      </c>
      <c r="I708" s="16" t="n">
        <v>1.7638</v>
      </c>
      <c r="J708" s="16" t="n">
        <v>1.7658</v>
      </c>
      <c r="K708" s="17" t="n">
        <v>446</v>
      </c>
      <c r="L708" s="16" t="n">
        <v>1</v>
      </c>
      <c r="M708" s="18" t="n">
        <v>5441340.861151109</v>
      </c>
      <c r="N708" s="18" t="n">
        <v>5436829.977178482</v>
      </c>
      <c r="O708" s="19" t="n">
        <v>-4510.883972626179</v>
      </c>
      <c r="P708" s="20" t="n">
        <v>-0.0008290022786170224</v>
      </c>
      <c r="Q708" s="27">
        <f>IF(O708&gt;0,O708,"")</f>
        <v/>
      </c>
      <c r="R708" s="28">
        <f>IF(O708&gt;0,P708,"")</f>
        <v/>
      </c>
    </row>
    <row r="709">
      <c r="A709" t="inlineStr">
        <is>
          <t>100350</t>
        </is>
      </c>
      <c r="B709" t="inlineStr">
        <is>
          <t>Ucf Lake Nona Hospital</t>
        </is>
      </c>
      <c r="C709" t="inlineStr">
        <is>
          <t>Florida</t>
        </is>
      </c>
      <c r="D709" t="inlineStr">
        <is>
          <t>FL</t>
        </is>
      </c>
      <c r="E709" t="inlineStr">
        <is>
          <t>South Atlantic</t>
        </is>
      </c>
      <c r="F709" t="inlineStr">
        <is>
          <t>IPPS</t>
        </is>
      </c>
      <c r="G709" s="16" t="n">
        <v>1.0369</v>
      </c>
      <c r="H709" s="16" t="n">
        <v>0.9851</v>
      </c>
      <c r="I709" s="16" t="n">
        <v>1.5011</v>
      </c>
      <c r="J709" s="16" t="n">
        <v>1.4959</v>
      </c>
      <c r="K709" s="17" t="n">
        <v>358</v>
      </c>
      <c r="L709" s="16" t="n">
        <v>1</v>
      </c>
      <c r="M709" s="18" t="n">
        <v>3717186.80477036</v>
      </c>
      <c r="N709" s="18" t="n">
        <v>3697046.980197675</v>
      </c>
      <c r="O709" s="19" t="n">
        <v>-20139.82457268517</v>
      </c>
      <c r="P709" s="20" t="n">
        <v>-0.005418028641132383</v>
      </c>
      <c r="Q709" s="27">
        <f>IF(O709&gt;0,O709,"")</f>
        <v/>
      </c>
      <c r="R709" s="28">
        <f>IF(O709&gt;0,P709,"")</f>
        <v/>
      </c>
    </row>
    <row r="710">
      <c r="A710" t="inlineStr">
        <is>
          <t>100359</t>
        </is>
      </c>
      <c r="B710" t="inlineStr">
        <is>
          <t>Sarasota Memorial Hospital - Venice</t>
        </is>
      </c>
      <c r="C710" t="inlineStr">
        <is>
          <t>Florida</t>
        </is>
      </c>
      <c r="D710" t="inlineStr">
        <is>
          <t>FL</t>
        </is>
      </c>
      <c r="E710" t="inlineStr">
        <is>
          <t>South Atlantic</t>
        </is>
      </c>
      <c r="F710" t="inlineStr">
        <is>
          <t>IPPS</t>
        </is>
      </c>
      <c r="G710" s="16" t="n">
        <v>1.0369</v>
      </c>
      <c r="H710" s="16" t="n">
        <v>0.9851</v>
      </c>
      <c r="I710" s="16" t="n">
        <v>1.4682</v>
      </c>
      <c r="J710" s="16" t="n">
        <v>1.4625</v>
      </c>
      <c r="K710" s="17" t="n">
        <v>7195</v>
      </c>
      <c r="L710" s="16" t="n">
        <v>1</v>
      </c>
      <c r="M710" s="18" t="n">
        <v>73069772.17147991</v>
      </c>
      <c r="N710" s="18" t="n">
        <v>72643381.75265431</v>
      </c>
      <c r="O710" s="19" t="n">
        <v>-426390.4188255966</v>
      </c>
      <c r="P710" s="20" t="n">
        <v>-0.005835387276491637</v>
      </c>
      <c r="Q710" s="27">
        <f>IF(O710&gt;0,O710,"")</f>
        <v/>
      </c>
      <c r="R710" s="28">
        <f>IF(O710&gt;0,P710,"")</f>
        <v/>
      </c>
    </row>
    <row r="711">
      <c r="A711" t="inlineStr">
        <is>
          <t>100360</t>
        </is>
      </c>
      <c r="B711" t="inlineStr">
        <is>
          <t>Hca Florida University Hospital</t>
        </is>
      </c>
      <c r="C711" t="inlineStr">
        <is>
          <t>Florida</t>
        </is>
      </c>
      <c r="D711" t="inlineStr">
        <is>
          <t>FL</t>
        </is>
      </c>
      <c r="E711" t="inlineStr">
        <is>
          <t>South Atlantic</t>
        </is>
      </c>
      <c r="F711" t="inlineStr">
        <is>
          <t>IPPS</t>
        </is>
      </c>
      <c r="G711" s="16" t="n">
        <v>1.0369</v>
      </c>
      <c r="H711" s="16" t="n">
        <v>0.9851</v>
      </c>
      <c r="I711" s="16" t="n">
        <v>1.7775</v>
      </c>
      <c r="J711" s="16" t="n">
        <v>1.7725</v>
      </c>
      <c r="K711" s="17" t="n">
        <v>411</v>
      </c>
      <c r="L711" s="16" t="n">
        <v>1</v>
      </c>
      <c r="M711" s="18" t="n">
        <v>5053277.714019028</v>
      </c>
      <c r="N711" s="18" t="n">
        <v>5029183.086388746</v>
      </c>
      <c r="O711" s="19" t="n">
        <v>-24094.62763028126</v>
      </c>
      <c r="P711" s="20" t="n">
        <v>-0.00476811863385954</v>
      </c>
      <c r="Q711" s="27">
        <f>IF(O711&gt;0,O711,"")</f>
        <v/>
      </c>
      <c r="R711" s="28">
        <f>IF(O711&gt;0,P711,"")</f>
        <v/>
      </c>
    </row>
    <row r="712">
      <c r="A712" t="inlineStr">
        <is>
          <t>100361</t>
        </is>
      </c>
      <c r="B712" t="inlineStr">
        <is>
          <t>Ascension St Vincent'S St Johns County</t>
        </is>
      </c>
      <c r="C712" t="inlineStr">
        <is>
          <t>Florida</t>
        </is>
      </c>
      <c r="D712" t="inlineStr">
        <is>
          <t>FL</t>
        </is>
      </c>
      <c r="E712" t="inlineStr">
        <is>
          <t>South Atlantic</t>
        </is>
      </c>
      <c r="F712" t="inlineStr">
        <is>
          <t>IPPS</t>
        </is>
      </c>
      <c r="G712" s="16" t="n">
        <v>1.0369</v>
      </c>
      <c r="H712" s="16" t="n">
        <v>0.9851</v>
      </c>
      <c r="I712" s="16" t="n">
        <v>1.7176</v>
      </c>
      <c r="J712" s="16" t="n">
        <v>1.7109</v>
      </c>
      <c r="K712" s="17" t="n">
        <v>713</v>
      </c>
      <c r="L712" s="16" t="n">
        <v>1</v>
      </c>
      <c r="M712" s="18" t="n">
        <v>8470972.980778446</v>
      </c>
      <c r="N712" s="18" t="n">
        <v>8421385.277511986</v>
      </c>
      <c r="O712" s="19" t="n">
        <v>-49587.70326646045</v>
      </c>
      <c r="P712" s="20" t="n">
        <v>-0.005853837968670224</v>
      </c>
      <c r="Q712" s="27">
        <f>IF(O712&gt;0,O712,"")</f>
        <v/>
      </c>
      <c r="R712" s="28">
        <f>IF(O712&gt;0,P712,"")</f>
        <v/>
      </c>
    </row>
    <row r="713">
      <c r="A713" t="inlineStr">
        <is>
          <t>100362</t>
        </is>
      </c>
      <c r="B713" t="inlineStr">
        <is>
          <t>Baycare Hospital Wesley Chapel</t>
        </is>
      </c>
      <c r="C713" t="inlineStr">
        <is>
          <t>Florida</t>
        </is>
      </c>
      <c r="D713" t="inlineStr">
        <is>
          <t>FL</t>
        </is>
      </c>
      <c r="E713" t="inlineStr">
        <is>
          <t>South Atlantic</t>
        </is>
      </c>
      <c r="F713" t="inlineStr">
        <is>
          <t>IPPS</t>
        </is>
      </c>
      <c r="G713" s="16" t="n">
        <v>1.0369</v>
      </c>
      <c r="H713" s="16" t="n">
        <v>0.9851</v>
      </c>
      <c r="I713" s="16" t="n">
        <v>1.6122</v>
      </c>
      <c r="J713" s="16" t="n">
        <v>1.6042</v>
      </c>
      <c r="K713" s="17" t="n">
        <v>720</v>
      </c>
      <c r="L713" s="16" t="n">
        <v>1</v>
      </c>
      <c r="M713" s="18" t="n">
        <v>8029216.13161253</v>
      </c>
      <c r="N713" s="18" t="n">
        <v>7973709.127585305</v>
      </c>
      <c r="O713" s="19" t="n">
        <v>-55507.00402722508</v>
      </c>
      <c r="P713" s="20" t="n">
        <v>-0.006913128643863949</v>
      </c>
      <c r="Q713" s="27">
        <f>IF(O713&gt;0,O713,"")</f>
        <v/>
      </c>
      <c r="R713" s="28">
        <f>IF(O713&gt;0,P713,"")</f>
        <v/>
      </c>
    </row>
    <row r="714">
      <c r="A714" t="inlineStr">
        <is>
          <t>100363</t>
        </is>
      </c>
      <c r="B714" t="inlineStr">
        <is>
          <t>Adventhealth Palm Coast Parkway</t>
        </is>
      </c>
      <c r="C714" t="inlineStr">
        <is>
          <t>Florida</t>
        </is>
      </c>
      <c r="D714" t="inlineStr">
        <is>
          <t>FL</t>
        </is>
      </c>
      <c r="E714" t="inlineStr">
        <is>
          <t>South Atlantic</t>
        </is>
      </c>
      <c r="F714" t="inlineStr">
        <is>
          <t>IPPS</t>
        </is>
      </c>
      <c r="G714" s="16" t="n">
        <v>1.0369</v>
      </c>
      <c r="H714" s="16" t="n">
        <v>0.9851</v>
      </c>
      <c r="I714" s="16" t="n">
        <v>1.4774</v>
      </c>
      <c r="J714" s="16" t="n">
        <v>1.4653</v>
      </c>
      <c r="K714" s="17" t="n">
        <v>1835</v>
      </c>
      <c r="L714" s="16" t="n">
        <v>1</v>
      </c>
      <c r="M714" s="18" t="n">
        <v>18752358.5611702</v>
      </c>
      <c r="N714" s="18" t="n">
        <v>18562309.0358591</v>
      </c>
      <c r="O714" s="19" t="n">
        <v>-190049.5253110975</v>
      </c>
      <c r="P714" s="20" t="n">
        <v>-0.01013469984008443</v>
      </c>
      <c r="Q714" s="27">
        <f>IF(O714&gt;0,O714,"")</f>
        <v/>
      </c>
      <c r="R714" s="28">
        <f>IF(O714&gt;0,P714,"")</f>
        <v/>
      </c>
    </row>
    <row r="715">
      <c r="A715" t="inlineStr">
        <is>
          <t>110001</t>
        </is>
      </c>
      <c r="B715" t="inlineStr">
        <is>
          <t>Hamilton Medical Center</t>
        </is>
      </c>
      <c r="C715" t="inlineStr">
        <is>
          <t>Georgia</t>
        </is>
      </c>
      <c r="D715" t="inlineStr">
        <is>
          <t>GA</t>
        </is>
      </c>
      <c r="E715" t="inlineStr">
        <is>
          <t>South Atlantic</t>
        </is>
      </c>
      <c r="F715" t="inlineStr">
        <is>
          <t>Rural Referral Center (RRC)</t>
        </is>
      </c>
      <c r="G715" s="16" t="n">
        <v>0.9903</v>
      </c>
      <c r="H715" s="16" t="n">
        <v>1.0123</v>
      </c>
      <c r="I715" s="16" t="n">
        <v>1.7125</v>
      </c>
      <c r="J715" s="16" t="n">
        <v>1.7097</v>
      </c>
      <c r="K715" s="17" t="n">
        <v>2587</v>
      </c>
      <c r="L715" s="16" t="n">
        <v>1</v>
      </c>
      <c r="M715" s="18" t="n">
        <v>29735753.22928112</v>
      </c>
      <c r="N715" s="18" t="n">
        <v>31069033.90192865</v>
      </c>
      <c r="O715" s="19" t="n">
        <v>1333280.672647536</v>
      </c>
      <c r="P715" s="20" t="n">
        <v>0.04483762904430617</v>
      </c>
      <c r="Q715" s="27">
        <f>IF(O715&gt;0,O715,"")</f>
        <v/>
      </c>
      <c r="R715" s="28">
        <f>IF(O715&gt;0,P715,"")</f>
        <v/>
      </c>
    </row>
    <row r="716">
      <c r="A716" t="inlineStr">
        <is>
          <t>110002</t>
        </is>
      </c>
      <c r="B716" t="inlineStr">
        <is>
          <t>Upson Regional Medical Center</t>
        </is>
      </c>
      <c r="C716" t="inlineStr">
        <is>
          <t>Georgia</t>
        </is>
      </c>
      <c r="D716" t="inlineStr">
        <is>
          <t>GA</t>
        </is>
      </c>
      <c r="E716" t="inlineStr">
        <is>
          <t>South Atlantic</t>
        </is>
      </c>
      <c r="F716" t="inlineStr">
        <is>
          <t>SCH/RRC</t>
        </is>
      </c>
      <c r="G716" s="16" t="n">
        <v>0.9386</v>
      </c>
      <c r="H716" s="16" t="n">
        <v>0.8917</v>
      </c>
      <c r="I716" s="16" t="n">
        <v>1.4813</v>
      </c>
      <c r="J716" s="16" t="n">
        <v>1.4726</v>
      </c>
      <c r="K716" s="17" t="n">
        <v>561</v>
      </c>
      <c r="L716" s="16" t="n">
        <v>1</v>
      </c>
      <c r="M716" s="18" t="n">
        <v>5397863.823564396</v>
      </c>
      <c r="N716" s="18" t="n">
        <v>5369840.361904046</v>
      </c>
      <c r="O716" s="19" t="n">
        <v>-28023.46166035067</v>
      </c>
      <c r="P716" s="20" t="n">
        <v>-0.00519158366648935</v>
      </c>
      <c r="Q716" s="27">
        <f>IF(O716&gt;0,O716,"")</f>
        <v/>
      </c>
      <c r="R716" s="28">
        <f>IF(O716&gt;0,P716,"")</f>
        <v/>
      </c>
    </row>
    <row r="717">
      <c r="A717" t="inlineStr">
        <is>
          <t>110003</t>
        </is>
      </c>
      <c r="B717" t="inlineStr">
        <is>
          <t>Memorial Satilla Health</t>
        </is>
      </c>
      <c r="C717" t="inlineStr">
        <is>
          <t>Georgia</t>
        </is>
      </c>
      <c r="D717" t="inlineStr">
        <is>
          <t>GA</t>
        </is>
      </c>
      <c r="E717" t="inlineStr">
        <is>
          <t>South Atlantic</t>
        </is>
      </c>
      <c r="F717" t="inlineStr">
        <is>
          <t>SCH/RRC</t>
        </is>
      </c>
      <c r="G717" s="16" t="n">
        <v>0.8847</v>
      </c>
      <c r="H717" s="16" t="n">
        <v>0.8405</v>
      </c>
      <c r="I717" s="16" t="n">
        <v>1.5364</v>
      </c>
      <c r="J717" s="16" t="n">
        <v>1.5261</v>
      </c>
      <c r="K717" s="17" t="n">
        <v>1258</v>
      </c>
      <c r="L717" s="16" t="n">
        <v>1</v>
      </c>
      <c r="M717" s="18" t="n">
        <v>12118393.8636948</v>
      </c>
      <c r="N717" s="18" t="n">
        <v>12054285.7451028</v>
      </c>
      <c r="O717" s="19" t="n">
        <v>-64108.11859199777</v>
      </c>
      <c r="P717" s="20" t="n">
        <v>-0.00529014977670083</v>
      </c>
      <c r="Q717" s="27">
        <f>IF(O717&gt;0,O717,"")</f>
        <v/>
      </c>
      <c r="R717" s="28">
        <f>IF(O717&gt;0,P717,"")</f>
        <v/>
      </c>
    </row>
    <row r="718">
      <c r="A718" t="inlineStr">
        <is>
          <t>110005</t>
        </is>
      </c>
      <c r="B718" t="inlineStr">
        <is>
          <t>Northside Hospital Forsyth</t>
        </is>
      </c>
      <c r="C718" t="inlineStr">
        <is>
          <t>Georgia</t>
        </is>
      </c>
      <c r="D718" t="inlineStr">
        <is>
          <t>GA</t>
        </is>
      </c>
      <c r="E718" t="inlineStr">
        <is>
          <t>South Atlantic</t>
        </is>
      </c>
      <c r="F718" t="inlineStr">
        <is>
          <t>IPPS</t>
        </is>
      </c>
      <c r="G718" s="16" t="n">
        <v>0.9903</v>
      </c>
      <c r="H718" s="16" t="n">
        <v>1.0123</v>
      </c>
      <c r="I718" s="16" t="n">
        <v>1.7715</v>
      </c>
      <c r="J718" s="16" t="n">
        <v>1.7678</v>
      </c>
      <c r="K718" s="17" t="n">
        <v>4923</v>
      </c>
      <c r="L718" s="16" t="n">
        <v>1</v>
      </c>
      <c r="M718" s="18" t="n">
        <v>58535984.56995609</v>
      </c>
      <c r="N718" s="18" t="n">
        <v>61132812.12596665</v>
      </c>
      <c r="O718" s="19" t="n">
        <v>2596827.556010559</v>
      </c>
      <c r="P718" s="20" t="n">
        <v>0.04436292607169019</v>
      </c>
      <c r="Q718" s="27">
        <f>IF(O718&gt;0,O718,"")</f>
        <v/>
      </c>
      <c r="R718" s="28">
        <f>IF(O718&gt;0,P718,"")</f>
        <v/>
      </c>
    </row>
    <row r="719">
      <c r="A719" t="inlineStr">
        <is>
          <t>110006</t>
        </is>
      </c>
      <c r="B719" t="inlineStr">
        <is>
          <t>St Mary'S Hospital</t>
        </is>
      </c>
      <c r="C719" t="inlineStr">
        <is>
          <t>Georgia</t>
        </is>
      </c>
      <c r="D719" t="inlineStr">
        <is>
          <t>GA</t>
        </is>
      </c>
      <c r="E719" t="inlineStr">
        <is>
          <t>South Atlantic</t>
        </is>
      </c>
      <c r="F719" t="inlineStr">
        <is>
          <t>Rural Referral Center (RRC)</t>
        </is>
      </c>
      <c r="G719" s="16" t="n">
        <v>0.9386</v>
      </c>
      <c r="H719" s="16" t="n">
        <v>0.9797</v>
      </c>
      <c r="I719" s="16" t="n">
        <v>1.8902</v>
      </c>
      <c r="J719" s="16" t="n">
        <v>1.9032</v>
      </c>
      <c r="K719" s="17" t="n">
        <v>2093</v>
      </c>
      <c r="L719" s="16" t="n">
        <v>1</v>
      </c>
      <c r="M719" s="18" t="n">
        <v>25697627.3588489</v>
      </c>
      <c r="N719" s="18" t="n">
        <v>27406462.17866248</v>
      </c>
      <c r="O719" s="19" t="n">
        <v>1708834.819813579</v>
      </c>
      <c r="P719" s="20" t="n">
        <v>0.06649776634826746</v>
      </c>
      <c r="Q719" s="27">
        <f>IF(O719&gt;0,O719,"")</f>
        <v/>
      </c>
      <c r="R719" s="28">
        <f>IF(O719&gt;0,P719,"")</f>
        <v/>
      </c>
    </row>
    <row r="720">
      <c r="A720" t="inlineStr">
        <is>
          <t>110007</t>
        </is>
      </c>
      <c r="B720" t="inlineStr">
        <is>
          <t>Phoebe Putney Memorial Hospital</t>
        </is>
      </c>
      <c r="C720" t="inlineStr">
        <is>
          <t>Georgia</t>
        </is>
      </c>
      <c r="D720" t="inlineStr">
        <is>
          <t>GA</t>
        </is>
      </c>
      <c r="E720" t="inlineStr">
        <is>
          <t>South Atlantic</t>
        </is>
      </c>
      <c r="F720" t="inlineStr">
        <is>
          <t>SCH/RRC</t>
        </is>
      </c>
      <c r="G720" s="16" t="n">
        <v>0.9048</v>
      </c>
      <c r="H720" s="16" t="n">
        <v>0.8596</v>
      </c>
      <c r="I720" s="16" t="n">
        <v>1.8212</v>
      </c>
      <c r="J720" s="16" t="n">
        <v>1.8146</v>
      </c>
      <c r="K720" s="17" t="n">
        <v>2518</v>
      </c>
      <c r="L720" s="16" t="n">
        <v>1</v>
      </c>
      <c r="M720" s="18" t="n">
        <v>29138257.81939486</v>
      </c>
      <c r="N720" s="18" t="n">
        <v>29065956.28854731</v>
      </c>
      <c r="O720" s="19" t="n">
        <v>-72301.53084754944</v>
      </c>
      <c r="P720" s="20" t="n">
        <v>-0.00248132648477784</v>
      </c>
      <c r="Q720" s="27">
        <f>IF(O720&gt;0,O720,"")</f>
        <v/>
      </c>
      <c r="R720" s="28">
        <f>IF(O720&gt;0,P720,"")</f>
        <v/>
      </c>
    </row>
    <row r="721">
      <c r="A721" t="inlineStr">
        <is>
          <t>110008</t>
        </is>
      </c>
      <c r="B721" t="inlineStr">
        <is>
          <t>Northside Hospital Cherokee</t>
        </is>
      </c>
      <c r="C721" t="inlineStr">
        <is>
          <t>Georgia</t>
        </is>
      </c>
      <c r="D721" t="inlineStr">
        <is>
          <t>GA</t>
        </is>
      </c>
      <c r="E721" t="inlineStr">
        <is>
          <t>South Atlantic</t>
        </is>
      </c>
      <c r="F721" t="inlineStr">
        <is>
          <t>IPPS</t>
        </is>
      </c>
      <c r="G721" s="16" t="n">
        <v>0.9903</v>
      </c>
      <c r="H721" s="16" t="n">
        <v>1.0123</v>
      </c>
      <c r="I721" s="16" t="n">
        <v>1.7871</v>
      </c>
      <c r="J721" s="16" t="n">
        <v>1.7811</v>
      </c>
      <c r="K721" s="17" t="n">
        <v>4699</v>
      </c>
      <c r="L721" s="16" t="n">
        <v>1</v>
      </c>
      <c r="M721" s="18" t="n">
        <v>56364574.77433905</v>
      </c>
      <c r="N721" s="18" t="n">
        <v>58790229.72935263</v>
      </c>
      <c r="O721" s="19" t="n">
        <v>2425654.955013581</v>
      </c>
      <c r="P721" s="20" t="n">
        <v>0.04303509721708931</v>
      </c>
      <c r="Q721" s="27">
        <f>IF(O721&gt;0,O721,"")</f>
        <v/>
      </c>
      <c r="R721" s="28">
        <f>IF(O721&gt;0,P721,"")</f>
        <v/>
      </c>
    </row>
    <row r="722">
      <c r="A722" t="inlineStr">
        <is>
          <t>110010</t>
        </is>
      </c>
      <c r="B722" t="inlineStr">
        <is>
          <t>Emory University Hospital</t>
        </is>
      </c>
      <c r="C722" t="inlineStr">
        <is>
          <t>Georgia</t>
        </is>
      </c>
      <c r="D722" t="inlineStr">
        <is>
          <t>GA</t>
        </is>
      </c>
      <c r="E722" t="inlineStr">
        <is>
          <t>South Atlantic</t>
        </is>
      </c>
      <c r="F722" t="inlineStr">
        <is>
          <t>IPPS</t>
        </is>
      </c>
      <c r="G722" s="16" t="n">
        <v>0.9696</v>
      </c>
      <c r="H722" s="16" t="n">
        <v>1.0092</v>
      </c>
      <c r="I722" s="16" t="n">
        <v>2.9065</v>
      </c>
      <c r="J722" s="16" t="n">
        <v>2.9224</v>
      </c>
      <c r="K722" s="17" t="n">
        <v>5580</v>
      </c>
      <c r="L722" s="16" t="n">
        <v>1</v>
      </c>
      <c r="M722" s="18" t="n">
        <v>107451501.1723228</v>
      </c>
      <c r="N722" s="18" t="n">
        <v>114314931.3491473</v>
      </c>
      <c r="O722" s="19" t="n">
        <v>6863430.176824495</v>
      </c>
      <c r="P722" s="20" t="n">
        <v>0.06387467929198526</v>
      </c>
      <c r="Q722" s="27">
        <f>IF(O722&gt;0,O722,"")</f>
        <v/>
      </c>
      <c r="R722" s="28">
        <f>IF(O722&gt;0,P722,"")</f>
        <v/>
      </c>
    </row>
    <row r="723">
      <c r="A723" t="inlineStr">
        <is>
          <t>110011</t>
        </is>
      </c>
      <c r="B723" t="inlineStr">
        <is>
          <t>Tanner Medical Center - Carrollton</t>
        </is>
      </c>
      <c r="C723" t="inlineStr">
        <is>
          <t>Georgia</t>
        </is>
      </c>
      <c r="D723" t="inlineStr">
        <is>
          <t>GA</t>
        </is>
      </c>
      <c r="E723" t="inlineStr">
        <is>
          <t>South Atlantic</t>
        </is>
      </c>
      <c r="F723" t="inlineStr">
        <is>
          <t>IPPS</t>
        </is>
      </c>
      <c r="G723" s="16" t="n">
        <v>0.9696</v>
      </c>
      <c r="H723" s="16" t="n">
        <v>1.0092</v>
      </c>
      <c r="I723" s="16" t="n">
        <v>1.7442</v>
      </c>
      <c r="J723" s="16" t="n">
        <v>1.7397</v>
      </c>
      <c r="K723" s="17" t="n">
        <v>2435</v>
      </c>
      <c r="L723" s="16" t="n">
        <v>1</v>
      </c>
      <c r="M723" s="18" t="n">
        <v>28138646.83591429</v>
      </c>
      <c r="N723" s="18" t="n">
        <v>29696306.07385172</v>
      </c>
      <c r="O723" s="19" t="n">
        <v>1557659.237937428</v>
      </c>
      <c r="P723" s="20" t="n">
        <v>0.05535657940556458</v>
      </c>
      <c r="Q723" s="27">
        <f>IF(O723&gt;0,O723,"")</f>
        <v/>
      </c>
      <c r="R723" s="28">
        <f>IF(O723&gt;0,P723,"")</f>
        <v/>
      </c>
    </row>
    <row r="724">
      <c r="A724" t="inlineStr">
        <is>
          <t>110015</t>
        </is>
      </c>
      <c r="B724" t="inlineStr">
        <is>
          <t>Tanner Medical Center Villa Rica</t>
        </is>
      </c>
      <c r="C724" t="inlineStr">
        <is>
          <t>Georgia</t>
        </is>
      </c>
      <c r="D724" t="inlineStr">
        <is>
          <t>GA</t>
        </is>
      </c>
      <c r="E724" t="inlineStr">
        <is>
          <t>South Atlantic</t>
        </is>
      </c>
      <c r="F724" t="inlineStr">
        <is>
          <t>IPPS</t>
        </is>
      </c>
      <c r="G724" s="16" t="n">
        <v>0.9696</v>
      </c>
      <c r="H724" s="16" t="n">
        <v>1.0092</v>
      </c>
      <c r="I724" s="16" t="n">
        <v>1.5074</v>
      </c>
      <c r="J724" s="16" t="n">
        <v>1.4951</v>
      </c>
      <c r="K724" s="17" t="n">
        <v>764</v>
      </c>
      <c r="L724" s="16" t="n">
        <v>1</v>
      </c>
      <c r="M724" s="18" t="n">
        <v>7630092.984671593</v>
      </c>
      <c r="N724" s="18" t="n">
        <v>8007421.721254545</v>
      </c>
      <c r="O724" s="19" t="n">
        <v>377328.7365829526</v>
      </c>
      <c r="P724" s="20" t="n">
        <v>0.04945270488065922</v>
      </c>
      <c r="Q724" s="27">
        <f>IF(O724&gt;0,O724,"")</f>
        <v/>
      </c>
      <c r="R724" s="28">
        <f>IF(O724&gt;0,P724,"")</f>
        <v/>
      </c>
    </row>
    <row r="725">
      <c r="A725" t="inlineStr">
        <is>
          <t>110016</t>
        </is>
      </c>
      <c r="B725" t="inlineStr">
        <is>
          <t>Wellstar West Georgia Medical Center</t>
        </is>
      </c>
      <c r="C725" t="inlineStr">
        <is>
          <t>Georgia</t>
        </is>
      </c>
      <c r="D725" t="inlineStr">
        <is>
          <t>GA</t>
        </is>
      </c>
      <c r="E725" t="inlineStr">
        <is>
          <t>South Atlantic</t>
        </is>
      </c>
      <c r="F725" t="inlineStr">
        <is>
          <t>Rural Referral Center (RRC)</t>
        </is>
      </c>
      <c r="G725" s="16" t="n">
        <v>0.9386</v>
      </c>
      <c r="H725" s="16" t="n">
        <v>0.9797</v>
      </c>
      <c r="I725" s="16" t="n">
        <v>1.5476</v>
      </c>
      <c r="J725" s="16" t="n">
        <v>1.535</v>
      </c>
      <c r="K725" s="17" t="n">
        <v>1655</v>
      </c>
      <c r="L725" s="16" t="n">
        <v>1</v>
      </c>
      <c r="M725" s="18" t="n">
        <v>16636913.51985034</v>
      </c>
      <c r="N725" s="18" t="n">
        <v>17478561.93924217</v>
      </c>
      <c r="O725" s="19" t="n">
        <v>841648.4193918314</v>
      </c>
      <c r="P725" s="20" t="n">
        <v>0.0505892164666011</v>
      </c>
      <c r="Q725" s="27">
        <f>IF(O725&gt;0,O725,"")</f>
        <v/>
      </c>
      <c r="R725" s="28">
        <f>IF(O725&gt;0,P725,"")</f>
        <v/>
      </c>
    </row>
    <row r="726">
      <c r="A726" t="inlineStr">
        <is>
          <t>110018</t>
        </is>
      </c>
      <c r="B726" t="inlineStr">
        <is>
          <t>Piedmont Newton Hospital</t>
        </is>
      </c>
      <c r="C726" t="inlineStr">
        <is>
          <t>Georgia</t>
        </is>
      </c>
      <c r="D726" t="inlineStr">
        <is>
          <t>GA</t>
        </is>
      </c>
      <c r="E726" t="inlineStr">
        <is>
          <t>South Atlantic</t>
        </is>
      </c>
      <c r="F726" t="inlineStr">
        <is>
          <t>IPPS</t>
        </is>
      </c>
      <c r="G726" s="16" t="n">
        <v>0.9696</v>
      </c>
      <c r="H726" s="16" t="n">
        <v>1.0092</v>
      </c>
      <c r="I726" s="16" t="n">
        <v>1.5411</v>
      </c>
      <c r="J726" s="16" t="n">
        <v>1.5297</v>
      </c>
      <c r="K726" s="17" t="n">
        <v>1200</v>
      </c>
      <c r="L726" s="16" t="n">
        <v>1</v>
      </c>
      <c r="M726" s="18" t="n">
        <v>12252367.86340343</v>
      </c>
      <c r="N726" s="18" t="n">
        <v>12868164.80818465</v>
      </c>
      <c r="O726" s="19" t="n">
        <v>615796.9447812233</v>
      </c>
      <c r="P726" s="20" t="n">
        <v>0.05025942345565267</v>
      </c>
      <c r="Q726" s="27">
        <f>IF(O726&gt;0,O726,"")</f>
        <v/>
      </c>
      <c r="R726" s="28">
        <f>IF(O726&gt;0,P726,"")</f>
        <v/>
      </c>
    </row>
    <row r="727">
      <c r="A727" t="inlineStr">
        <is>
          <t>110023</t>
        </is>
      </c>
      <c r="B727" t="inlineStr">
        <is>
          <t>Adventhealth Gordon</t>
        </is>
      </c>
      <c r="C727" t="inlineStr">
        <is>
          <t>Georgia</t>
        </is>
      </c>
      <c r="D727" t="inlineStr">
        <is>
          <t>GA</t>
        </is>
      </c>
      <c r="E727" t="inlineStr">
        <is>
          <t>South Atlantic</t>
        </is>
      </c>
      <c r="F727" t="inlineStr">
        <is>
          <t>Rural Referral Center (RRC)</t>
        </is>
      </c>
      <c r="G727" s="16" t="n">
        <v>0.9903</v>
      </c>
      <c r="H727" s="16" t="n">
        <v>0.9446</v>
      </c>
      <c r="I727" s="16" t="n">
        <v>1.6514</v>
      </c>
      <c r="J727" s="16" t="n">
        <v>1.642</v>
      </c>
      <c r="K727" s="17" t="n">
        <v>1086</v>
      </c>
      <c r="L727" s="16" t="n">
        <v>1</v>
      </c>
      <c r="M727" s="18" t="n">
        <v>12037437.37232115</v>
      </c>
      <c r="N727" s="18" t="n">
        <v>11998408.99298238</v>
      </c>
      <c r="O727" s="19" t="n">
        <v>-39028.3793387711</v>
      </c>
      <c r="P727" s="20" t="n">
        <v>-0.003242249835377158</v>
      </c>
      <c r="Q727" s="27">
        <f>IF(O727&gt;0,O727,"")</f>
        <v/>
      </c>
      <c r="R727" s="28">
        <f>IF(O727&gt;0,P727,"")</f>
        <v/>
      </c>
    </row>
    <row r="728">
      <c r="A728" t="inlineStr">
        <is>
          <t>110024</t>
        </is>
      </c>
      <c r="B728" t="inlineStr">
        <is>
          <t>Candler Hospital</t>
        </is>
      </c>
      <c r="C728" t="inlineStr">
        <is>
          <t>Georgia</t>
        </is>
      </c>
      <c r="D728" t="inlineStr">
        <is>
          <t>GA</t>
        </is>
      </c>
      <c r="E728" t="inlineStr">
        <is>
          <t>South Atlantic</t>
        </is>
      </c>
      <c r="F728" t="inlineStr">
        <is>
          <t>Rural Referral Center (RRC)</t>
        </is>
      </c>
      <c r="G728" s="16" t="n">
        <v>0.7629</v>
      </c>
      <c r="H728" s="16" t="n">
        <v>0.8297</v>
      </c>
      <c r="I728" s="16" t="n">
        <v>1.695</v>
      </c>
      <c r="J728" s="16" t="n">
        <v>1.6859</v>
      </c>
      <c r="K728" s="17" t="n">
        <v>1906</v>
      </c>
      <c r="L728" s="16" t="n">
        <v>1</v>
      </c>
      <c r="M728" s="18" t="n">
        <v>18608539.099132</v>
      </c>
      <c r="N728" s="18" t="n">
        <v>20025959.56141194</v>
      </c>
      <c r="O728" s="19" t="n">
        <v>1417420.462279938</v>
      </c>
      <c r="P728" s="20" t="n">
        <v>0.07617043201129389</v>
      </c>
      <c r="Q728" s="27">
        <f>IF(O728&gt;0,O728,"")</f>
        <v/>
      </c>
      <c r="R728" s="28">
        <f>IF(O728&gt;0,P728,"")</f>
        <v/>
      </c>
    </row>
    <row r="729">
      <c r="A729" t="inlineStr">
        <is>
          <t>110025</t>
        </is>
      </c>
      <c r="B729" t="inlineStr">
        <is>
          <t>Southeast Georgia Health System- Brunswick Campus</t>
        </is>
      </c>
      <c r="C729" t="inlineStr">
        <is>
          <t>Georgia</t>
        </is>
      </c>
      <c r="D729" t="inlineStr">
        <is>
          <t>GA</t>
        </is>
      </c>
      <c r="E729" t="inlineStr">
        <is>
          <t>South Atlantic</t>
        </is>
      </c>
      <c r="F729" t="inlineStr">
        <is>
          <t>SCH/RRC</t>
        </is>
      </c>
      <c r="G729" s="16" t="n">
        <v>0.9308999999999999</v>
      </c>
      <c r="H729" s="16" t="n">
        <v>0.8844</v>
      </c>
      <c r="I729" s="16" t="n">
        <v>1.7107</v>
      </c>
      <c r="J729" s="16" t="n">
        <v>1.7034</v>
      </c>
      <c r="K729" s="17" t="n">
        <v>2973</v>
      </c>
      <c r="L729" s="16" t="n">
        <v>1</v>
      </c>
      <c r="M729" s="18" t="n">
        <v>32871843.88590942</v>
      </c>
      <c r="N729" s="18" t="n">
        <v>32757672.84657565</v>
      </c>
      <c r="O729" s="19" t="n">
        <v>-114171.0393337682</v>
      </c>
      <c r="P729" s="20" t="n">
        <v>-0.003473216766605169</v>
      </c>
      <c r="Q729" s="27">
        <f>IF(O729&gt;0,O729,"")</f>
        <v/>
      </c>
      <c r="R729" s="28">
        <f>IF(O729&gt;0,P729,"")</f>
        <v/>
      </c>
    </row>
    <row r="730">
      <c r="A730" t="inlineStr">
        <is>
          <t>110027</t>
        </is>
      </c>
      <c r="B730" t="inlineStr">
        <is>
          <t>St Mary'S Sacred Heart Hospital, Inc</t>
        </is>
      </c>
      <c r="C730" t="inlineStr">
        <is>
          <t>Georgia</t>
        </is>
      </c>
      <c r="D730" t="inlineStr">
        <is>
          <t>GA</t>
        </is>
      </c>
      <c r="E730" t="inlineStr">
        <is>
          <t>South Atlantic</t>
        </is>
      </c>
      <c r="F730" t="inlineStr">
        <is>
          <t>IPPS</t>
        </is>
      </c>
      <c r="G730" s="16" t="n">
        <v>0.7629</v>
      </c>
      <c r="H730" s="16" t="n">
        <v>0.8297</v>
      </c>
      <c r="I730" s="16" t="n">
        <v>1.1873</v>
      </c>
      <c r="J730" s="16" t="n">
        <v>1.1732</v>
      </c>
      <c r="K730" s="17" t="n">
        <v>374</v>
      </c>
      <c r="L730" s="16" t="n">
        <v>1</v>
      </c>
      <c r="M730" s="18" t="n">
        <v>2557712.644336124</v>
      </c>
      <c r="N730" s="18" t="n">
        <v>2734527.43170229</v>
      </c>
      <c r="O730" s="19" t="n">
        <v>176814.7873661662</v>
      </c>
      <c r="P730" s="20" t="n">
        <v>0.06913004389203387</v>
      </c>
      <c r="Q730" s="27">
        <f>IF(O730&gt;0,O730,"")</f>
        <v/>
      </c>
      <c r="R730" s="28">
        <f>IF(O730&gt;0,P730,"")</f>
        <v/>
      </c>
    </row>
    <row r="731">
      <c r="A731" t="inlineStr">
        <is>
          <t>110028</t>
        </is>
      </c>
      <c r="B731" t="inlineStr">
        <is>
          <t>Piedmont Augusta Hospital</t>
        </is>
      </c>
      <c r="C731" t="inlineStr">
        <is>
          <t>Georgia</t>
        </is>
      </c>
      <c r="D731" t="inlineStr">
        <is>
          <t>GA</t>
        </is>
      </c>
      <c r="E731" t="inlineStr">
        <is>
          <t>South Atlantic</t>
        </is>
      </c>
      <c r="F731" t="inlineStr">
        <is>
          <t>Rural Referral Center (RRC)</t>
        </is>
      </c>
      <c r="G731" s="16" t="n">
        <v>0.7629</v>
      </c>
      <c r="H731" s="16" t="n">
        <v>0.8804</v>
      </c>
      <c r="I731" s="16" t="n">
        <v>1.923</v>
      </c>
      <c r="J731" s="16" t="n">
        <v>1.9258</v>
      </c>
      <c r="K731" s="17" t="n">
        <v>5371</v>
      </c>
      <c r="L731" s="16" t="n">
        <v>1</v>
      </c>
      <c r="M731" s="18" t="n">
        <v>59491390.11823097</v>
      </c>
      <c r="N731" s="18" t="n">
        <v>66727686.36512574</v>
      </c>
      <c r="O731" s="19" t="n">
        <v>7236296.246894769</v>
      </c>
      <c r="P731" s="20" t="n">
        <v>0.1216360255242586</v>
      </c>
      <c r="Q731" s="27">
        <f>IF(O731&gt;0,O731,"")</f>
        <v/>
      </c>
      <c r="R731" s="28">
        <f>IF(O731&gt;0,P731,"")</f>
        <v/>
      </c>
    </row>
    <row r="732">
      <c r="A732" t="inlineStr">
        <is>
          <t>110029</t>
        </is>
      </c>
      <c r="B732" t="inlineStr">
        <is>
          <t>Northeast Georgia Medical Center, Inc</t>
        </is>
      </c>
      <c r="C732" t="inlineStr">
        <is>
          <t>Georgia</t>
        </is>
      </c>
      <c r="D732" t="inlineStr">
        <is>
          <t>GA</t>
        </is>
      </c>
      <c r="E732" t="inlineStr">
        <is>
          <t>South Atlantic</t>
        </is>
      </c>
      <c r="F732" t="inlineStr">
        <is>
          <t>Rural Referral Center (RRC)</t>
        </is>
      </c>
      <c r="G732" s="16" t="n">
        <v>0.9386</v>
      </c>
      <c r="H732" s="16" t="n">
        <v>1.0123</v>
      </c>
      <c r="I732" s="16" t="n">
        <v>2.054</v>
      </c>
      <c r="J732" s="16" t="n">
        <v>2.0549</v>
      </c>
      <c r="K732" s="17" t="n">
        <v>8971</v>
      </c>
      <c r="L732" s="16" t="n">
        <v>1</v>
      </c>
      <c r="M732" s="18" t="n">
        <v>119689853.6344864</v>
      </c>
      <c r="N732" s="18" t="n">
        <v>129492005.6097006</v>
      </c>
      <c r="O732" s="19" t="n">
        <v>9802151.975214228</v>
      </c>
      <c r="P732" s="20" t="n">
        <v>0.081896265034699</v>
      </c>
      <c r="Q732" s="27">
        <f>IF(O732&gt;0,O732,"")</f>
        <v/>
      </c>
      <c r="R732" s="28">
        <f>IF(O732&gt;0,P732,"")</f>
        <v/>
      </c>
    </row>
    <row r="733">
      <c r="A733" t="inlineStr">
        <is>
          <t>110030</t>
        </is>
      </c>
      <c r="B733" t="inlineStr">
        <is>
          <t>Piedmont Cartersville Medical Center</t>
        </is>
      </c>
      <c r="C733" t="inlineStr">
        <is>
          <t>Georgia</t>
        </is>
      </c>
      <c r="D733" t="inlineStr">
        <is>
          <t>GA</t>
        </is>
      </c>
      <c r="E733" t="inlineStr">
        <is>
          <t>South Atlantic</t>
        </is>
      </c>
      <c r="F733" t="inlineStr">
        <is>
          <t>IPPS</t>
        </is>
      </c>
      <c r="G733" s="16" t="n">
        <v>0.9903</v>
      </c>
      <c r="H733" s="16" t="n">
        <v>1.0123</v>
      </c>
      <c r="I733" s="16" t="n">
        <v>1.6253</v>
      </c>
      <c r="J733" s="16" t="n">
        <v>1.6143</v>
      </c>
      <c r="K733" s="17" t="n">
        <v>1689</v>
      </c>
      <c r="L733" s="16" t="n">
        <v>1</v>
      </c>
      <c r="M733" s="18" t="n">
        <v>18425323.43087181</v>
      </c>
      <c r="N733" s="18" t="n">
        <v>19152492.67508488</v>
      </c>
      <c r="O733" s="19" t="n">
        <v>727169.244213067</v>
      </c>
      <c r="P733" s="20" t="n">
        <v>0.03946575195497994</v>
      </c>
      <c r="Q733" s="27">
        <f>IF(O733&gt;0,O733,"")</f>
        <v/>
      </c>
      <c r="R733" s="28">
        <f>IF(O733&gt;0,P733,"")</f>
        <v/>
      </c>
    </row>
    <row r="734">
      <c r="A734" t="inlineStr">
        <is>
          <t>110031</t>
        </is>
      </c>
      <c r="B734" t="inlineStr">
        <is>
          <t>Wellstar Spalding Medical Center</t>
        </is>
      </c>
      <c r="C734" t="inlineStr">
        <is>
          <t>Georgia</t>
        </is>
      </c>
      <c r="D734" t="inlineStr">
        <is>
          <t>GA</t>
        </is>
      </c>
      <c r="E734" t="inlineStr">
        <is>
          <t>South Atlantic</t>
        </is>
      </c>
      <c r="F734" t="inlineStr">
        <is>
          <t>IPPS</t>
        </is>
      </c>
      <c r="G734" s="16" t="n">
        <v>0.9696</v>
      </c>
      <c r="H734" s="16" t="n">
        <v>1.0092</v>
      </c>
      <c r="I734" s="16" t="n">
        <v>1.5938</v>
      </c>
      <c r="J734" s="16" t="n">
        <v>1.5795</v>
      </c>
      <c r="K734" s="17" t="n">
        <v>1485</v>
      </c>
      <c r="L734" s="16" t="n">
        <v>1</v>
      </c>
      <c r="M734" s="18" t="n">
        <v>15680800.77678725</v>
      </c>
      <c r="N734" s="18" t="n">
        <v>16442777.71081126</v>
      </c>
      <c r="O734" s="19" t="n">
        <v>761976.9340240061</v>
      </c>
      <c r="P734" s="20" t="n">
        <v>0.04859298608984198</v>
      </c>
      <c r="Q734" s="27">
        <f>IF(O734&gt;0,O734,"")</f>
        <v/>
      </c>
      <c r="R734" s="28">
        <f>IF(O734&gt;0,P734,"")</f>
        <v/>
      </c>
    </row>
    <row r="735">
      <c r="A735" t="inlineStr">
        <is>
          <t>110032</t>
        </is>
      </c>
      <c r="B735" t="inlineStr">
        <is>
          <t>Stephens County Hospital</t>
        </is>
      </c>
      <c r="C735" t="inlineStr">
        <is>
          <t>Georgia</t>
        </is>
      </c>
      <c r="D735" t="inlineStr">
        <is>
          <t>GA</t>
        </is>
      </c>
      <c r="E735" t="inlineStr">
        <is>
          <t>South Atlantic</t>
        </is>
      </c>
      <c r="F735" t="inlineStr">
        <is>
          <t>IPPS</t>
        </is>
      </c>
      <c r="G735" s="16" t="n">
        <v>0.7629</v>
      </c>
      <c r="H735" s="16" t="n">
        <v>0.8297</v>
      </c>
      <c r="I735" s="16" t="n">
        <v>1.2102</v>
      </c>
      <c r="J735" s="16" t="n">
        <v>1.2071</v>
      </c>
      <c r="K735" s="17" t="n">
        <v>281</v>
      </c>
      <c r="L735" s="16" t="n">
        <v>1</v>
      </c>
      <c r="M735" s="18" t="n">
        <v>1958768.6699642</v>
      </c>
      <c r="N735" s="18" t="n">
        <v>2113918.296612313</v>
      </c>
      <c r="O735" s="19" t="n">
        <v>155149.6266481129</v>
      </c>
      <c r="P735" s="20" t="n">
        <v>0.07920773342313492</v>
      </c>
      <c r="Q735" s="27">
        <f>IF(O735&gt;0,O735,"")</f>
        <v/>
      </c>
      <c r="R735" s="28">
        <f>IF(O735&gt;0,P735,"")</f>
        <v/>
      </c>
    </row>
    <row r="736">
      <c r="A736" t="inlineStr">
        <is>
          <t>110034</t>
        </is>
      </c>
      <c r="B736" t="inlineStr">
        <is>
          <t>Wellstar Mcg Health, Affiliated With Med Col</t>
        </is>
      </c>
      <c r="C736" t="inlineStr">
        <is>
          <t>Georgia</t>
        </is>
      </c>
      <c r="D736" t="inlineStr">
        <is>
          <t>GA</t>
        </is>
      </c>
      <c r="E736" t="inlineStr">
        <is>
          <t>South Atlantic</t>
        </is>
      </c>
      <c r="F736" t="inlineStr">
        <is>
          <t>Rural Referral Center (RRC)</t>
        </is>
      </c>
      <c r="G736" s="16" t="n">
        <v>0.7629</v>
      </c>
      <c r="H736" s="16" t="n">
        <v>0.9153</v>
      </c>
      <c r="I736" s="16" t="n">
        <v>2.3104</v>
      </c>
      <c r="J736" s="16" t="n">
        <v>2.3135</v>
      </c>
      <c r="K736" s="17" t="n">
        <v>3199</v>
      </c>
      <c r="L736" s="16" t="n">
        <v>1</v>
      </c>
      <c r="M736" s="18" t="n">
        <v>42571710.1350791</v>
      </c>
      <c r="N736" s="18" t="n">
        <v>48860351.27056512</v>
      </c>
      <c r="O736" s="19" t="n">
        <v>6288641.135486022</v>
      </c>
      <c r="P736" s="20" t="n">
        <v>0.1477187812172051</v>
      </c>
      <c r="Q736" s="27">
        <f>IF(O736&gt;0,O736,"")</f>
        <v/>
      </c>
      <c r="R736" s="28">
        <f>IF(O736&gt;0,P736,"")</f>
        <v/>
      </c>
    </row>
    <row r="737">
      <c r="A737" t="inlineStr">
        <is>
          <t>110035</t>
        </is>
      </c>
      <c r="B737" t="inlineStr">
        <is>
          <t>Wellstar Kennestone Regional Medical Center</t>
        </is>
      </c>
      <c r="C737" t="inlineStr">
        <is>
          <t>Georgia</t>
        </is>
      </c>
      <c r="D737" t="inlineStr">
        <is>
          <t>GA</t>
        </is>
      </c>
      <c r="E737" t="inlineStr">
        <is>
          <t>South Atlantic</t>
        </is>
      </c>
      <c r="F737" t="inlineStr">
        <is>
          <t>IPPS</t>
        </is>
      </c>
      <c r="G737" s="16" t="n">
        <v>0.9903</v>
      </c>
      <c r="H737" s="16" t="n">
        <v>1.0123</v>
      </c>
      <c r="I737" s="16" t="n">
        <v>2.0715</v>
      </c>
      <c r="J737" s="16" t="n">
        <v>2.0733</v>
      </c>
      <c r="K737" s="17" t="n">
        <v>9756</v>
      </c>
      <c r="L737" s="16" t="n">
        <v>1</v>
      </c>
      <c r="M737" s="18" t="n">
        <v>135646522.4760142</v>
      </c>
      <c r="N737" s="18" t="n">
        <v>142084056.5616432</v>
      </c>
      <c r="O737" s="19" t="n">
        <v>6437534.085628986</v>
      </c>
      <c r="P737" s="20" t="n">
        <v>0.0474581579248912</v>
      </c>
      <c r="Q737" s="27">
        <f>IF(O737&gt;0,O737,"")</f>
        <v/>
      </c>
      <c r="R737" s="28">
        <f>IF(O737&gt;0,P737,"")</f>
        <v/>
      </c>
    </row>
    <row r="738">
      <c r="A738" t="inlineStr">
        <is>
          <t>110036</t>
        </is>
      </c>
      <c r="B738" t="inlineStr">
        <is>
          <t>Memorial Health University Medical Center</t>
        </is>
      </c>
      <c r="C738" t="inlineStr">
        <is>
          <t>Georgia</t>
        </is>
      </c>
      <c r="D738" t="inlineStr">
        <is>
          <t>GA</t>
        </is>
      </c>
      <c r="E738" t="inlineStr">
        <is>
          <t>South Atlantic</t>
        </is>
      </c>
      <c r="F738" t="inlineStr">
        <is>
          <t>Rural Referral Center (RRC)</t>
        </is>
      </c>
      <c r="G738" s="16" t="n">
        <v>0.7861</v>
      </c>
      <c r="H738" s="16" t="n">
        <v>0.8297</v>
      </c>
      <c r="I738" s="16" t="n">
        <v>2.2729</v>
      </c>
      <c r="J738" s="16" t="n">
        <v>2.2811</v>
      </c>
      <c r="K738" s="17" t="n">
        <v>5112</v>
      </c>
      <c r="L738" s="16" t="n">
        <v>1</v>
      </c>
      <c r="M738" s="18" t="n">
        <v>68053935.75199075</v>
      </c>
      <c r="N738" s="18" t="n">
        <v>72673118.63576095</v>
      </c>
      <c r="O738" s="19" t="n">
        <v>4619182.883770198</v>
      </c>
      <c r="P738" s="20" t="n">
        <v>0.06787532319370779</v>
      </c>
      <c r="Q738" s="27">
        <f>IF(O738&gt;0,O738,"")</f>
        <v/>
      </c>
      <c r="R738" s="28">
        <f>IF(O738&gt;0,P738,"")</f>
        <v/>
      </c>
    </row>
    <row r="739">
      <c r="A739" t="inlineStr">
        <is>
          <t>110038</t>
        </is>
      </c>
      <c r="B739" t="inlineStr">
        <is>
          <t>Archbold Memorial</t>
        </is>
      </c>
      <c r="C739" t="inlineStr">
        <is>
          <t>Georgia</t>
        </is>
      </c>
      <c r="D739" t="inlineStr">
        <is>
          <t>GA</t>
        </is>
      </c>
      <c r="E739" t="inlineStr">
        <is>
          <t>South Atlantic</t>
        </is>
      </c>
      <c r="F739" t="inlineStr">
        <is>
          <t>Rural Referral Center (RRC)</t>
        </is>
      </c>
      <c r="G739" s="16" t="n">
        <v>0.9049</v>
      </c>
      <c r="H739" s="16" t="n">
        <v>0.8811</v>
      </c>
      <c r="I739" s="16" t="n">
        <v>1.7025</v>
      </c>
      <c r="J739" s="16" t="n">
        <v>1.696</v>
      </c>
      <c r="K739" s="17" t="n">
        <v>1657</v>
      </c>
      <c r="L739" s="16" t="n">
        <v>1</v>
      </c>
      <c r="M739" s="18" t="n">
        <v>17926209.08515767</v>
      </c>
      <c r="N739" s="18" t="n">
        <v>18138092.83756154</v>
      </c>
      <c r="O739" s="19" t="n">
        <v>211883.7524038665</v>
      </c>
      <c r="P739" s="20" t="n">
        <v>0.01181977468840858</v>
      </c>
      <c r="Q739" s="27">
        <f>IF(O739&gt;0,O739,"")</f>
        <v/>
      </c>
      <c r="R739" s="28">
        <f>IF(O739&gt;0,P739,"")</f>
        <v/>
      </c>
    </row>
    <row r="740">
      <c r="A740" t="inlineStr">
        <is>
          <t>110041</t>
        </is>
      </c>
      <c r="B740" t="inlineStr">
        <is>
          <t>Northeast Georgia Medical Center Habersham</t>
        </is>
      </c>
      <c r="C740" t="inlineStr">
        <is>
          <t>Georgia</t>
        </is>
      </c>
      <c r="D740" t="inlineStr">
        <is>
          <t>GA</t>
        </is>
      </c>
      <c r="E740" t="inlineStr">
        <is>
          <t>South Atlantic</t>
        </is>
      </c>
      <c r="F740" t="inlineStr">
        <is>
          <t>IPPS</t>
        </is>
      </c>
      <c r="G740" s="16" t="n">
        <v>0.7629</v>
      </c>
      <c r="H740" s="16" t="n">
        <v>0.8297</v>
      </c>
      <c r="I740" s="16" t="n">
        <v>1.1402</v>
      </c>
      <c r="J740" s="16" t="n">
        <v>1.1257</v>
      </c>
      <c r="K740" s="17" t="n">
        <v>523</v>
      </c>
      <c r="L740" s="16" t="n">
        <v>1</v>
      </c>
      <c r="M740" s="18" t="n">
        <v>3434807.527501803</v>
      </c>
      <c r="N740" s="18" t="n">
        <v>3669129.015300218</v>
      </c>
      <c r="O740" s="19" t="n">
        <v>234321.4877984151</v>
      </c>
      <c r="P740" s="20" t="n">
        <v>0.06821968506888691</v>
      </c>
      <c r="Q740" s="27">
        <f>IF(O740&gt;0,O740,"")</f>
        <v/>
      </c>
      <c r="R740" s="28">
        <f>IF(O740&gt;0,P740,"")</f>
        <v/>
      </c>
    </row>
    <row r="741">
      <c r="A741" t="inlineStr">
        <is>
          <t>110042</t>
        </is>
      </c>
      <c r="B741" t="inlineStr">
        <is>
          <t>Wellstar Paulding Medical Center</t>
        </is>
      </c>
      <c r="C741" t="inlineStr">
        <is>
          <t>Georgia</t>
        </is>
      </c>
      <c r="D741" t="inlineStr">
        <is>
          <t>GA</t>
        </is>
      </c>
      <c r="E741" t="inlineStr">
        <is>
          <t>South Atlantic</t>
        </is>
      </c>
      <c r="F741" t="inlineStr">
        <is>
          <t>IPPS</t>
        </is>
      </c>
      <c r="G741" s="16" t="n">
        <v>0.9903</v>
      </c>
      <c r="H741" s="16" t="n">
        <v>1.0123</v>
      </c>
      <c r="I741" s="16" t="n">
        <v>1.4864</v>
      </c>
      <c r="J741" s="16" t="n">
        <v>1.4744</v>
      </c>
      <c r="K741" s="17" t="n">
        <v>2210</v>
      </c>
      <c r="L741" s="16" t="n">
        <v>1</v>
      </c>
      <c r="M741" s="18" t="n">
        <v>22048543.4823771</v>
      </c>
      <c r="N741" s="18" t="n">
        <v>22888588.14000579</v>
      </c>
      <c r="O741" s="19" t="n">
        <v>840044.6576286927</v>
      </c>
      <c r="P741" s="20" t="n">
        <v>0.03809978007391378</v>
      </c>
      <c r="Q741" s="27">
        <f>IF(O741&gt;0,O741,"")</f>
        <v/>
      </c>
      <c r="R741" s="28">
        <f>IF(O741&gt;0,P741,"")</f>
        <v/>
      </c>
    </row>
    <row r="742">
      <c r="A742" t="inlineStr">
        <is>
          <t>110043</t>
        </is>
      </c>
      <c r="B742" t="inlineStr">
        <is>
          <t>St Joseph'S Hospital - Savannah</t>
        </is>
      </c>
      <c r="C742" t="inlineStr">
        <is>
          <t>Georgia</t>
        </is>
      </c>
      <c r="D742" t="inlineStr">
        <is>
          <t>GA</t>
        </is>
      </c>
      <c r="E742" t="inlineStr">
        <is>
          <t>South Atlantic</t>
        </is>
      </c>
      <c r="F742" t="inlineStr">
        <is>
          <t>Rural Referral Center (RRC)</t>
        </is>
      </c>
      <c r="G742" s="16" t="n">
        <v>0.7629</v>
      </c>
      <c r="H742" s="16" t="n">
        <v>0.8297</v>
      </c>
      <c r="I742" s="16" t="n">
        <v>2.1365</v>
      </c>
      <c r="J742" s="16" t="n">
        <v>2.146</v>
      </c>
      <c r="K742" s="17" t="n">
        <v>3327</v>
      </c>
      <c r="L742" s="16" t="n">
        <v>1</v>
      </c>
      <c r="M742" s="18" t="n">
        <v>40942596.23349899</v>
      </c>
      <c r="N742" s="18" t="n">
        <v>44496017.91680183</v>
      </c>
      <c r="O742" s="19" t="n">
        <v>3553421.683302835</v>
      </c>
      <c r="P742" s="20" t="n">
        <v>0.08679033598742442</v>
      </c>
      <c r="Q742" s="27">
        <f>IF(O742&gt;0,O742,"")</f>
        <v/>
      </c>
      <c r="R742" s="28">
        <f>IF(O742&gt;0,P742,"")</f>
        <v/>
      </c>
    </row>
    <row r="743">
      <c r="A743" t="inlineStr">
        <is>
          <t>110044</t>
        </is>
      </c>
      <c r="B743" t="inlineStr">
        <is>
          <t>Phoebe Sumter Medical Center</t>
        </is>
      </c>
      <c r="C743" t="inlineStr">
        <is>
          <t>Georgia</t>
        </is>
      </c>
      <c r="D743" t="inlineStr">
        <is>
          <t>GA</t>
        </is>
      </c>
      <c r="E743" t="inlineStr">
        <is>
          <t>South Atlantic</t>
        </is>
      </c>
      <c r="F743" t="inlineStr">
        <is>
          <t>IPPS</t>
        </is>
      </c>
      <c r="G743" s="16" t="n">
        <v>0.7629</v>
      </c>
      <c r="H743" s="16" t="n">
        <v>0.8297</v>
      </c>
      <c r="I743" s="16" t="n">
        <v>1.5305</v>
      </c>
      <c r="J743" s="16" t="n">
        <v>1.5225</v>
      </c>
      <c r="K743" s="17" t="n">
        <v>529</v>
      </c>
      <c r="L743" s="16" t="n">
        <v>1</v>
      </c>
      <c r="M743" s="18" t="n">
        <v>4663464.621659342</v>
      </c>
      <c r="N743" s="18" t="n">
        <v>5019397.629527367</v>
      </c>
      <c r="O743" s="19" t="n">
        <v>355933.0078680245</v>
      </c>
      <c r="P743" s="20" t="n">
        <v>0.07632372854613344</v>
      </c>
      <c r="Q743" s="27">
        <f>IF(O743&gt;0,O743,"")</f>
        <v/>
      </c>
      <c r="R743" s="28">
        <f>IF(O743&gt;0,P743,"")</f>
        <v/>
      </c>
    </row>
    <row r="744">
      <c r="A744" t="inlineStr">
        <is>
          <t>110045</t>
        </is>
      </c>
      <c r="B744" t="inlineStr">
        <is>
          <t>Northeast Georgia Medical Center Barrow</t>
        </is>
      </c>
      <c r="C744" t="inlineStr">
        <is>
          <t>Georgia</t>
        </is>
      </c>
      <c r="D744" t="inlineStr">
        <is>
          <t>GA</t>
        </is>
      </c>
      <c r="E744" t="inlineStr">
        <is>
          <t>South Atlantic</t>
        </is>
      </c>
      <c r="F744" t="inlineStr">
        <is>
          <t>IPPS</t>
        </is>
      </c>
      <c r="G744" s="16" t="n">
        <v>0.9696</v>
      </c>
      <c r="H744" s="16" t="n">
        <v>1.0092</v>
      </c>
      <c r="I744" s="16" t="n">
        <v>1.2171</v>
      </c>
      <c r="J744" s="16" t="n">
        <v>1.2038</v>
      </c>
      <c r="K744" s="17" t="n">
        <v>263</v>
      </c>
      <c r="L744" s="16" t="n">
        <v>1</v>
      </c>
      <c r="M744" s="18" t="n">
        <v>2120752.423421694</v>
      </c>
      <c r="N744" s="18" t="n">
        <v>2219418.435734881</v>
      </c>
      <c r="O744" s="19" t="n">
        <v>98666.01231318666</v>
      </c>
      <c r="P744" s="20" t="n">
        <v>0.04652405967972233</v>
      </c>
      <c r="Q744" s="27">
        <f>IF(O744&gt;0,O744,"")</f>
        <v/>
      </c>
      <c r="R744" s="28">
        <f>IF(O744&gt;0,P744,"")</f>
        <v/>
      </c>
    </row>
    <row r="745">
      <c r="A745" t="inlineStr">
        <is>
          <t>110046</t>
        </is>
      </c>
      <c r="B745" t="inlineStr">
        <is>
          <t>Piedmont Walton Hospital, Inc</t>
        </is>
      </c>
      <c r="C745" t="inlineStr">
        <is>
          <t>Georgia</t>
        </is>
      </c>
      <c r="D745" t="inlineStr">
        <is>
          <t>GA</t>
        </is>
      </c>
      <c r="E745" t="inlineStr">
        <is>
          <t>South Atlantic</t>
        </is>
      </c>
      <c r="F745" t="inlineStr">
        <is>
          <t>IPPS</t>
        </is>
      </c>
      <c r="G745" s="16" t="n">
        <v>0.9696</v>
      </c>
      <c r="H745" s="16" t="n">
        <v>1.0092</v>
      </c>
      <c r="I745" s="16" t="n">
        <v>1.4889</v>
      </c>
      <c r="J745" s="16" t="n">
        <v>1.4749</v>
      </c>
      <c r="K745" s="17" t="n">
        <v>1109</v>
      </c>
      <c r="L745" s="16" t="n">
        <v>1</v>
      </c>
      <c r="M745" s="18" t="n">
        <v>10939690.54442168</v>
      </c>
      <c r="N745" s="18" t="n">
        <v>11466297.9721683</v>
      </c>
      <c r="O745" s="19" t="n">
        <v>526607.4277466256</v>
      </c>
      <c r="P745" s="20" t="n">
        <v>0.04813732395887114</v>
      </c>
      <c r="Q745" s="27">
        <f>IF(O745&gt;0,O745,"")</f>
        <v/>
      </c>
      <c r="R745" s="28">
        <f>IF(O745&gt;0,P745,"")</f>
        <v/>
      </c>
    </row>
    <row r="746">
      <c r="A746" t="inlineStr">
        <is>
          <t>110050</t>
        </is>
      </c>
      <c r="B746" t="inlineStr">
        <is>
          <t>Adventhealth Murray</t>
        </is>
      </c>
      <c r="C746" t="inlineStr">
        <is>
          <t>Georgia</t>
        </is>
      </c>
      <c r="D746" t="inlineStr">
        <is>
          <t>GA</t>
        </is>
      </c>
      <c r="E746" t="inlineStr">
        <is>
          <t>South Atlantic</t>
        </is>
      </c>
      <c r="F746" t="inlineStr">
        <is>
          <t>IPPS</t>
        </is>
      </c>
      <c r="G746" s="16" t="n">
        <v>0.8522</v>
      </c>
      <c r="H746" s="16" t="n">
        <v>0.8709</v>
      </c>
      <c r="I746" s="16" t="n">
        <v>1.2664</v>
      </c>
      <c r="J746" s="16" t="n">
        <v>1.2483</v>
      </c>
      <c r="K746" s="17" t="n">
        <v>198</v>
      </c>
      <c r="L746" s="16" t="n">
        <v>1</v>
      </c>
      <c r="M746" s="18" t="n">
        <v>1538040.153664606</v>
      </c>
      <c r="N746" s="18" t="n">
        <v>1584353.912258882</v>
      </c>
      <c r="O746" s="19" t="n">
        <v>46313.75859427592</v>
      </c>
      <c r="P746" s="20" t="n">
        <v>0.03011219081889807</v>
      </c>
      <c r="Q746" s="27">
        <f>IF(O746&gt;0,O746,"")</f>
        <v/>
      </c>
      <c r="R746" s="28">
        <f>IF(O746&gt;0,P746,"")</f>
        <v/>
      </c>
    </row>
    <row r="747">
      <c r="A747" t="inlineStr">
        <is>
          <t>110051</t>
        </is>
      </c>
      <c r="B747" t="inlineStr">
        <is>
          <t>Union General Hospital</t>
        </is>
      </c>
      <c r="C747" t="inlineStr">
        <is>
          <t>Georgia</t>
        </is>
      </c>
      <c r="D747" t="inlineStr">
        <is>
          <t>GA</t>
        </is>
      </c>
      <c r="E747" t="inlineStr">
        <is>
          <t>South Atlantic</t>
        </is>
      </c>
      <c r="F747" t="inlineStr">
        <is>
          <t>Sole Community Hospital (SCH)</t>
        </is>
      </c>
      <c r="G747" s="16" t="n">
        <v>0.7629</v>
      </c>
      <c r="H747" s="16" t="n">
        <v>0.8297</v>
      </c>
      <c r="I747" s="16" t="n">
        <v>1.2202</v>
      </c>
      <c r="J747" s="16" t="n">
        <v>1.2132</v>
      </c>
      <c r="K747" s="17" t="n">
        <v>978</v>
      </c>
      <c r="L747" s="16" t="n">
        <v>1</v>
      </c>
      <c r="M747" s="18" t="n">
        <v>6873683.892743031</v>
      </c>
      <c r="N747" s="18" t="n">
        <v>7394518.236101161</v>
      </c>
      <c r="O747" s="19" t="n">
        <v>520834.3433581302</v>
      </c>
      <c r="P747" s="20" t="n">
        <v>0.07577222803451973</v>
      </c>
      <c r="Q747" s="27">
        <f>IF(O747&gt;0,O747,"")</f>
        <v/>
      </c>
      <c r="R747" s="28">
        <f>IF(O747&gt;0,P747,"")</f>
        <v/>
      </c>
    </row>
    <row r="748">
      <c r="A748" t="inlineStr">
        <is>
          <t>110054</t>
        </is>
      </c>
      <c r="B748" t="inlineStr">
        <is>
          <t>Atrium Health Floyd Medical Center</t>
        </is>
      </c>
      <c r="C748" t="inlineStr">
        <is>
          <t>Georgia</t>
        </is>
      </c>
      <c r="D748" t="inlineStr">
        <is>
          <t>GA</t>
        </is>
      </c>
      <c r="E748" t="inlineStr">
        <is>
          <t>South Atlantic</t>
        </is>
      </c>
      <c r="F748" t="inlineStr">
        <is>
          <t>Rural Referral Center (RRC)</t>
        </is>
      </c>
      <c r="G748" s="16" t="n">
        <v>0.9903</v>
      </c>
      <c r="H748" s="16" t="n">
        <v>1.0123</v>
      </c>
      <c r="I748" s="16" t="n">
        <v>1.6361</v>
      </c>
      <c r="J748" s="16" t="n">
        <v>1.6239</v>
      </c>
      <c r="K748" s="17" t="n">
        <v>2821</v>
      </c>
      <c r="L748" s="16" t="n">
        <v>1</v>
      </c>
      <c r="M748" s="18" t="n">
        <v>30978819.6200818</v>
      </c>
      <c r="N748" s="18" t="n">
        <v>32179091.34276165</v>
      </c>
      <c r="O748" s="19" t="n">
        <v>1200271.722679857</v>
      </c>
      <c r="P748" s="20" t="n">
        <v>0.03874491466749719</v>
      </c>
      <c r="Q748" s="27">
        <f>IF(O748&gt;0,O748,"")</f>
        <v/>
      </c>
      <c r="R748" s="28">
        <f>IF(O748&gt;0,P748,"")</f>
        <v/>
      </c>
    </row>
    <row r="749">
      <c r="A749" t="inlineStr">
        <is>
          <t>110064</t>
        </is>
      </c>
      <c r="B749" t="inlineStr">
        <is>
          <t>Piedmont Columbus Regional Midtown</t>
        </is>
      </c>
      <c r="C749" t="inlineStr">
        <is>
          <t>Georgia</t>
        </is>
      </c>
      <c r="D749" t="inlineStr">
        <is>
          <t>GA</t>
        </is>
      </c>
      <c r="E749" t="inlineStr">
        <is>
          <t>South Atlantic</t>
        </is>
      </c>
      <c r="F749" t="inlineStr">
        <is>
          <t>Rural Referral Center (RRC)</t>
        </is>
      </c>
      <c r="G749" s="16" t="n">
        <v>0.9386</v>
      </c>
      <c r="H749" s="16" t="n">
        <v>0.9797</v>
      </c>
      <c r="I749" s="16" t="n">
        <v>2.028</v>
      </c>
      <c r="J749" s="16" t="n">
        <v>2.0174</v>
      </c>
      <c r="K749" s="17" t="n">
        <v>2395</v>
      </c>
      <c r="L749" s="16" t="n">
        <v>1</v>
      </c>
      <c r="M749" s="18" t="n">
        <v>31549284.06081819</v>
      </c>
      <c r="N749" s="18" t="n">
        <v>33242743.16331482</v>
      </c>
      <c r="O749" s="19" t="n">
        <v>1693459.102496628</v>
      </c>
      <c r="P749" s="20" t="n">
        <v>0.05367662541032983</v>
      </c>
      <c r="Q749" s="27">
        <f>IF(O749&gt;0,O749,"")</f>
        <v/>
      </c>
      <c r="R749" s="28">
        <f>IF(O749&gt;0,P749,"")</f>
        <v/>
      </c>
    </row>
    <row r="750">
      <c r="A750" t="inlineStr">
        <is>
          <t>110069</t>
        </is>
      </c>
      <c r="B750" t="inlineStr">
        <is>
          <t>Emory Houston Hospital Warner Robins</t>
        </is>
      </c>
      <c r="C750" t="inlineStr">
        <is>
          <t>Georgia</t>
        </is>
      </c>
      <c r="D750" t="inlineStr">
        <is>
          <t>GA</t>
        </is>
      </c>
      <c r="E750" t="inlineStr">
        <is>
          <t>South Atlantic</t>
        </is>
      </c>
      <c r="F750" t="inlineStr">
        <is>
          <t>IPPS</t>
        </is>
      </c>
      <c r="G750" s="16" t="n">
        <v>0.7947</v>
      </c>
      <c r="H750" s="16" t="n">
        <v>0.8297</v>
      </c>
      <c r="I750" s="16" t="n">
        <v>1.5692</v>
      </c>
      <c r="J750" s="16" t="n">
        <v>1.5617</v>
      </c>
      <c r="K750" s="17" t="n">
        <v>3248</v>
      </c>
      <c r="L750" s="16" t="n">
        <v>1</v>
      </c>
      <c r="M750" s="18" t="n">
        <v>30035711.93981098</v>
      </c>
      <c r="N750" s="18" t="n">
        <v>31612020.780977</v>
      </c>
      <c r="O750" s="19" t="n">
        <v>1576308.841166019</v>
      </c>
      <c r="P750" s="20" t="n">
        <v>0.05248115457775094</v>
      </c>
      <c r="Q750" s="27">
        <f>IF(O750&gt;0,O750,"")</f>
        <v/>
      </c>
      <c r="R750" s="28">
        <f>IF(O750&gt;0,P750,"")</f>
        <v/>
      </c>
    </row>
    <row r="751">
      <c r="A751" t="inlineStr">
        <is>
          <t>110071</t>
        </is>
      </c>
      <c r="B751" t="inlineStr">
        <is>
          <t>Appling Healthcare</t>
        </is>
      </c>
      <c r="C751" t="inlineStr">
        <is>
          <t>Georgia</t>
        </is>
      </c>
      <c r="D751" t="inlineStr">
        <is>
          <t>GA</t>
        </is>
      </c>
      <c r="E751" t="inlineStr">
        <is>
          <t>South Atlantic</t>
        </is>
      </c>
      <c r="F751" t="inlineStr">
        <is>
          <t>Sole Community Hospital (SCH)</t>
        </is>
      </c>
      <c r="G751" s="16" t="n">
        <v>0.7629</v>
      </c>
      <c r="H751" s="16" t="n">
        <v>0.8297</v>
      </c>
      <c r="I751" s="16" t="n">
        <v>1.0756</v>
      </c>
      <c r="J751" s="16" t="n">
        <v>1.0626</v>
      </c>
      <c r="K751" s="17" t="n">
        <v>45</v>
      </c>
      <c r="L751" s="16" t="n">
        <v>1</v>
      </c>
      <c r="M751" s="18" t="n">
        <v>278793.7206450015</v>
      </c>
      <c r="N751" s="18" t="n">
        <v>298003.217585133</v>
      </c>
      <c r="O751" s="19" t="n">
        <v>19209.49694013153</v>
      </c>
      <c r="P751" s="20" t="n">
        <v>0.06890218651872616</v>
      </c>
      <c r="Q751" s="27">
        <f>IF(O751&gt;0,O751,"")</f>
        <v/>
      </c>
      <c r="R751" s="28">
        <f>IF(O751&gt;0,P751,"")</f>
        <v/>
      </c>
    </row>
    <row r="752">
      <c r="A752" t="inlineStr">
        <is>
          <t>110073</t>
        </is>
      </c>
      <c r="B752" t="inlineStr">
        <is>
          <t>Dorminy Medical Center</t>
        </is>
      </c>
      <c r="C752" t="inlineStr">
        <is>
          <t>Georgia</t>
        </is>
      </c>
      <c r="D752" t="inlineStr">
        <is>
          <t>GA</t>
        </is>
      </c>
      <c r="E752" t="inlineStr">
        <is>
          <t>South Atlantic</t>
        </is>
      </c>
      <c r="F752" t="inlineStr">
        <is>
          <t>IPPS</t>
        </is>
      </c>
      <c r="G752" s="16" t="n">
        <v>0.7629</v>
      </c>
      <c r="H752" s="16" t="n">
        <v>0.8297</v>
      </c>
      <c r="I752" s="16" t="n">
        <v>1.1647</v>
      </c>
      <c r="J752" s="16" t="n">
        <v>1.1483</v>
      </c>
      <c r="K752" s="17" t="n">
        <v>101</v>
      </c>
      <c r="L752" s="16" t="n">
        <v>1</v>
      </c>
      <c r="M752" s="18" t="n">
        <v>677571.4989041479</v>
      </c>
      <c r="N752" s="18" t="n">
        <v>722795.3775865035</v>
      </c>
      <c r="O752" s="19" t="n">
        <v>45223.87868235563</v>
      </c>
      <c r="P752" s="20" t="n">
        <v>0.0667440687152533</v>
      </c>
      <c r="Q752" s="27">
        <f>IF(O752&gt;0,O752,"")</f>
        <v/>
      </c>
      <c r="R752" s="28">
        <f>IF(O752&gt;0,P752,"")</f>
        <v/>
      </c>
    </row>
    <row r="753">
      <c r="A753" t="inlineStr">
        <is>
          <t>110074</t>
        </is>
      </c>
      <c r="B753" t="inlineStr">
        <is>
          <t>Piedmont Athens Regional Medical Center</t>
        </is>
      </c>
      <c r="C753" t="inlineStr">
        <is>
          <t>Georgia</t>
        </is>
      </c>
      <c r="D753" t="inlineStr">
        <is>
          <t>GA</t>
        </is>
      </c>
      <c r="E753" t="inlineStr">
        <is>
          <t>South Atlantic</t>
        </is>
      </c>
      <c r="F753" t="inlineStr">
        <is>
          <t>Rural Referral Center (RRC)</t>
        </is>
      </c>
      <c r="G753" s="16" t="n">
        <v>0.9386</v>
      </c>
      <c r="H753" s="16" t="n">
        <v>0.9797</v>
      </c>
      <c r="I753" s="16" t="n">
        <v>1.9523</v>
      </c>
      <c r="J753" s="16" t="n">
        <v>1.9538</v>
      </c>
      <c r="K753" s="17" t="n">
        <v>5731</v>
      </c>
      <c r="L753" s="16" t="n">
        <v>1</v>
      </c>
      <c r="M753" s="18" t="n">
        <v>72676332.41826569</v>
      </c>
      <c r="N753" s="18" t="n">
        <v>77038857.53372148</v>
      </c>
      <c r="O753" s="19" t="n">
        <v>4362525.115455791</v>
      </c>
      <c r="P753" s="20" t="n">
        <v>0.06002676483932425</v>
      </c>
      <c r="Q753" s="27">
        <f>IF(O753&gt;0,O753,"")</f>
        <v/>
      </c>
      <c r="R753" s="28">
        <f>IF(O753&gt;0,P753,"")</f>
        <v/>
      </c>
    </row>
    <row r="754">
      <c r="A754" t="inlineStr">
        <is>
          <t>110075</t>
        </is>
      </c>
      <c r="B754" t="inlineStr">
        <is>
          <t>East Georgia Regional Medical Center</t>
        </is>
      </c>
      <c r="C754" t="inlineStr">
        <is>
          <t>Georgia</t>
        </is>
      </c>
      <c r="D754" t="inlineStr">
        <is>
          <t>GA</t>
        </is>
      </c>
      <c r="E754" t="inlineStr">
        <is>
          <t>South Atlantic</t>
        </is>
      </c>
      <c r="F754" t="inlineStr">
        <is>
          <t>SCH/RRC</t>
        </is>
      </c>
      <c r="G754" s="16" t="n">
        <v>0.7861</v>
      </c>
      <c r="H754" s="16" t="n">
        <v>0.8297</v>
      </c>
      <c r="I754" s="16" t="n">
        <v>1.6602</v>
      </c>
      <c r="J754" s="16" t="n">
        <v>1.6491</v>
      </c>
      <c r="K754" s="17" t="n">
        <v>1635</v>
      </c>
      <c r="L754" s="16" t="n">
        <v>1</v>
      </c>
      <c r="M754" s="18" t="n">
        <v>15898649.662533</v>
      </c>
      <c r="N754" s="18" t="n">
        <v>16803640.30586645</v>
      </c>
      <c r="O754" s="19" t="n">
        <v>904990.6433334518</v>
      </c>
      <c r="P754" s="20" t="n">
        <v>0.05692248477341863</v>
      </c>
      <c r="Q754" s="27">
        <f>IF(O754&gt;0,O754,"")</f>
        <v/>
      </c>
      <c r="R754" s="28">
        <f>IF(O754&gt;0,P754,"")</f>
        <v/>
      </c>
    </row>
    <row r="755">
      <c r="A755" t="inlineStr">
        <is>
          <t>110076</t>
        </is>
      </c>
      <c r="B755" t="inlineStr">
        <is>
          <t>Emory Decatur Hospital</t>
        </is>
      </c>
      <c r="C755" t="inlineStr">
        <is>
          <t>Georgia</t>
        </is>
      </c>
      <c r="D755" t="inlineStr">
        <is>
          <t>GA</t>
        </is>
      </c>
      <c r="E755" t="inlineStr">
        <is>
          <t>South Atlantic</t>
        </is>
      </c>
      <c r="F755" t="inlineStr">
        <is>
          <t>IPPS</t>
        </is>
      </c>
      <c r="G755" s="16" t="n">
        <v>0.9696</v>
      </c>
      <c r="H755" s="16" t="n">
        <v>1.0092</v>
      </c>
      <c r="I755" s="16" t="n">
        <v>1.7158</v>
      </c>
      <c r="J755" s="16" t="n">
        <v>1.704</v>
      </c>
      <c r="K755" s="17" t="n">
        <v>2358</v>
      </c>
      <c r="L755" s="16" t="n">
        <v>1</v>
      </c>
      <c r="M755" s="18" t="n">
        <v>26805161.32162368</v>
      </c>
      <c r="N755" s="18" t="n">
        <v>28167123.17260454</v>
      </c>
      <c r="O755" s="19" t="n">
        <v>1361961.850980863</v>
      </c>
      <c r="P755" s="20" t="n">
        <v>0.05080968678528977</v>
      </c>
      <c r="Q755" s="27">
        <f>IF(O755&gt;0,O755,"")</f>
        <v/>
      </c>
      <c r="R755" s="28">
        <f>IF(O755&gt;0,P755,"")</f>
        <v/>
      </c>
    </row>
    <row r="756">
      <c r="A756" t="inlineStr">
        <is>
          <t>110078</t>
        </is>
      </c>
      <c r="B756" t="inlineStr">
        <is>
          <t>Emory University Hospital Midtown</t>
        </is>
      </c>
      <c r="C756" t="inlineStr">
        <is>
          <t>Georgia</t>
        </is>
      </c>
      <c r="D756" t="inlineStr">
        <is>
          <t>GA</t>
        </is>
      </c>
      <c r="E756" t="inlineStr">
        <is>
          <t>South Atlantic</t>
        </is>
      </c>
      <c r="F756" t="inlineStr">
        <is>
          <t>IPPS</t>
        </is>
      </c>
      <c r="G756" s="16" t="n">
        <v>0.9903</v>
      </c>
      <c r="H756" s="16" t="n">
        <v>1.0123</v>
      </c>
      <c r="I756" s="16" t="n">
        <v>2.5471</v>
      </c>
      <c r="J756" s="16" t="n">
        <v>2.5553</v>
      </c>
      <c r="K756" s="17" t="n">
        <v>3568</v>
      </c>
      <c r="L756" s="16" t="n">
        <v>1</v>
      </c>
      <c r="M756" s="18" t="n">
        <v>60999008.6074341</v>
      </c>
      <c r="N756" s="18" t="n">
        <v>64043955.81734957</v>
      </c>
      <c r="O756" s="19" t="n">
        <v>3044947.209915467</v>
      </c>
      <c r="P756" s="20" t="n">
        <v>0.0499179786594822</v>
      </c>
      <c r="Q756" s="27">
        <f>IF(O756&gt;0,O756,"")</f>
        <v/>
      </c>
      <c r="R756" s="28">
        <f>IF(O756&gt;0,P756,"")</f>
        <v/>
      </c>
    </row>
    <row r="757">
      <c r="A757" t="inlineStr">
        <is>
          <t>110079</t>
        </is>
      </c>
      <c r="B757" t="inlineStr">
        <is>
          <t>Grady Memorial Hospital</t>
        </is>
      </c>
      <c r="C757" t="inlineStr">
        <is>
          <t>Georgia</t>
        </is>
      </c>
      <c r="D757" t="inlineStr">
        <is>
          <t>GA</t>
        </is>
      </c>
      <c r="E757" t="inlineStr">
        <is>
          <t>South Atlantic</t>
        </is>
      </c>
      <c r="F757" t="inlineStr">
        <is>
          <t>IPPS</t>
        </is>
      </c>
      <c r="G757" s="16" t="n">
        <v>0.9903</v>
      </c>
      <c r="H757" s="16" t="n">
        <v>1.0123</v>
      </c>
      <c r="I757" s="16" t="n">
        <v>1.9714</v>
      </c>
      <c r="J757" s="16" t="n">
        <v>1.9647</v>
      </c>
      <c r="K757" s="17" t="n">
        <v>4131</v>
      </c>
      <c r="L757" s="16" t="n">
        <v>1</v>
      </c>
      <c r="M757" s="18" t="n">
        <v>54661542.42020705</v>
      </c>
      <c r="N757" s="18" t="n">
        <v>57011550.0221037</v>
      </c>
      <c r="O757" s="19" t="n">
        <v>2350007.601896644</v>
      </c>
      <c r="P757" s="20" t="n">
        <v>0.04299197384206821</v>
      </c>
      <c r="Q757" s="27">
        <f>IF(O757&gt;0,O757,"")</f>
        <v/>
      </c>
      <c r="R757" s="28">
        <f>IF(O757&gt;0,P757,"")</f>
        <v/>
      </c>
    </row>
    <row r="758">
      <c r="A758" t="inlineStr">
        <is>
          <t>110082</t>
        </is>
      </c>
      <c r="B758" t="inlineStr">
        <is>
          <t>Saint Joseph'S Hospital Of Atlanta, Inc</t>
        </is>
      </c>
      <c r="C758" t="inlineStr">
        <is>
          <t>Georgia</t>
        </is>
      </c>
      <c r="D758" t="inlineStr">
        <is>
          <t>GA</t>
        </is>
      </c>
      <c r="E758" t="inlineStr">
        <is>
          <t>South Atlantic</t>
        </is>
      </c>
      <c r="F758" t="inlineStr">
        <is>
          <t>IPPS</t>
        </is>
      </c>
      <c r="G758" s="16" t="n">
        <v>0.9903</v>
      </c>
      <c r="H758" s="16" t="n">
        <v>1.0123</v>
      </c>
      <c r="I758" s="16" t="n">
        <v>2.3001</v>
      </c>
      <c r="J758" s="16" t="n">
        <v>2.3085</v>
      </c>
      <c r="K758" s="17" t="n">
        <v>4507</v>
      </c>
      <c r="L758" s="16" t="n">
        <v>1</v>
      </c>
      <c r="M758" s="18" t="n">
        <v>69580286.26095812</v>
      </c>
      <c r="N758" s="18" t="n">
        <v>73085100.0009402</v>
      </c>
      <c r="O758" s="19" t="n">
        <v>3504813.739982083</v>
      </c>
      <c r="P758" s="20" t="n">
        <v>0.0503707864442727</v>
      </c>
      <c r="Q758" s="27">
        <f>IF(O758&gt;0,O758,"")</f>
        <v/>
      </c>
      <c r="R758" s="28">
        <f>IF(O758&gt;0,P758,"")</f>
        <v/>
      </c>
    </row>
    <row r="759">
      <c r="A759" t="inlineStr">
        <is>
          <t>110083</t>
        </is>
      </c>
      <c r="B759" t="inlineStr">
        <is>
          <t>Piedmont Hospital, Inc</t>
        </is>
      </c>
      <c r="C759" t="inlineStr">
        <is>
          <t>Georgia</t>
        </is>
      </c>
      <c r="D759" t="inlineStr">
        <is>
          <t>GA</t>
        </is>
      </c>
      <c r="E759" t="inlineStr">
        <is>
          <t>South Atlantic</t>
        </is>
      </c>
      <c r="F759" t="inlineStr">
        <is>
          <t>IPPS</t>
        </is>
      </c>
      <c r="G759" s="16" t="n">
        <v>0.9903</v>
      </c>
      <c r="H759" s="16" t="n">
        <v>1.0123</v>
      </c>
      <c r="I759" s="16" t="n">
        <v>2.7552</v>
      </c>
      <c r="J759" s="16" t="n">
        <v>2.7801</v>
      </c>
      <c r="K759" s="17" t="n">
        <v>6642</v>
      </c>
      <c r="L759" s="16" t="n">
        <v>1</v>
      </c>
      <c r="M759" s="18" t="n">
        <v>122829854.1441104</v>
      </c>
      <c r="N759" s="18" t="n">
        <v>129709175.1547054</v>
      </c>
      <c r="O759" s="19" t="n">
        <v>6879321.010594994</v>
      </c>
      <c r="P759" s="20" t="n">
        <v>0.0560069134538238</v>
      </c>
      <c r="Q759" s="27">
        <f>IF(O759&gt;0,O759,"")</f>
        <v/>
      </c>
      <c r="R759" s="28">
        <f>IF(O759&gt;0,P759,"")</f>
        <v/>
      </c>
    </row>
    <row r="760">
      <c r="A760" t="inlineStr">
        <is>
          <t>110086</t>
        </is>
      </c>
      <c r="B760" t="inlineStr">
        <is>
          <t>Washington County Regional Medical Center</t>
        </is>
      </c>
      <c r="C760" t="inlineStr">
        <is>
          <t>Georgia</t>
        </is>
      </c>
      <c r="D760" t="inlineStr">
        <is>
          <t>GA</t>
        </is>
      </c>
      <c r="E760" t="inlineStr">
        <is>
          <t>South Atlantic</t>
        </is>
      </c>
      <c r="F760" t="inlineStr">
        <is>
          <t>Sole Community Hospital (SCH)</t>
        </is>
      </c>
      <c r="G760" s="16" t="n">
        <v>0.7629</v>
      </c>
      <c r="H760" s="16" t="n">
        <v>0.8297</v>
      </c>
      <c r="I760" s="16" t="n">
        <v>1.0682</v>
      </c>
      <c r="J760" s="16" t="n">
        <v>1.0421</v>
      </c>
      <c r="K760" s="17" t="n">
        <v>103</v>
      </c>
      <c r="L760" s="16" t="n">
        <v>1</v>
      </c>
      <c r="M760" s="18" t="n">
        <v>633737.6058112895</v>
      </c>
      <c r="N760" s="18" t="n">
        <v>668937.0467340719</v>
      </c>
      <c r="O760" s="19" t="n">
        <v>35199.44092278241</v>
      </c>
      <c r="P760" s="20" t="n">
        <v>0.05554261038008194</v>
      </c>
      <c r="Q760" s="27">
        <f>IF(O760&gt;0,O760,"")</f>
        <v/>
      </c>
      <c r="R760" s="28">
        <f>IF(O760&gt;0,P760,"")</f>
        <v/>
      </c>
    </row>
    <row r="761">
      <c r="A761" t="inlineStr">
        <is>
          <t>110087</t>
        </is>
      </c>
      <c r="B761" t="inlineStr">
        <is>
          <t>Northside Hospital Gwinnett</t>
        </is>
      </c>
      <c r="C761" t="inlineStr">
        <is>
          <t>Georgia</t>
        </is>
      </c>
      <c r="D761" t="inlineStr">
        <is>
          <t>GA</t>
        </is>
      </c>
      <c r="E761" t="inlineStr">
        <is>
          <t>South Atlantic</t>
        </is>
      </c>
      <c r="F761" t="inlineStr">
        <is>
          <t>IPPS</t>
        </is>
      </c>
      <c r="G761" s="16" t="n">
        <v>0.9696</v>
      </c>
      <c r="H761" s="16" t="n">
        <v>1.0092</v>
      </c>
      <c r="I761" s="16" t="n">
        <v>2.2957</v>
      </c>
      <c r="J761" s="16" t="n">
        <v>2.3048</v>
      </c>
      <c r="K761" s="17" t="n">
        <v>4982</v>
      </c>
      <c r="L761" s="16" t="n">
        <v>1</v>
      </c>
      <c r="M761" s="18" t="n">
        <v>75775152.39320615</v>
      </c>
      <c r="N761" s="18" t="n">
        <v>80494474.63392696</v>
      </c>
      <c r="O761" s="19" t="n">
        <v>4719322.240720809</v>
      </c>
      <c r="P761" s="20" t="n">
        <v>0.06228060375559118</v>
      </c>
      <c r="Q761" s="27">
        <f>IF(O761&gt;0,O761,"")</f>
        <v/>
      </c>
      <c r="R761" s="28">
        <f>IF(O761&gt;0,P761,"")</f>
        <v/>
      </c>
    </row>
    <row r="762">
      <c r="A762" t="inlineStr">
        <is>
          <t>110089</t>
        </is>
      </c>
      <c r="B762" t="inlineStr">
        <is>
          <t>Coffee Regional Medical Center, Inc</t>
        </is>
      </c>
      <c r="C762" t="inlineStr">
        <is>
          <t>Georgia</t>
        </is>
      </c>
      <c r="D762" t="inlineStr">
        <is>
          <t>GA</t>
        </is>
      </c>
      <c r="E762" t="inlineStr">
        <is>
          <t>South Atlantic</t>
        </is>
      </c>
      <c r="F762" t="inlineStr">
        <is>
          <t>Sole Community Hospital (SCH)</t>
        </is>
      </c>
      <c r="G762" s="16" t="n">
        <v>0.7629</v>
      </c>
      <c r="H762" s="16" t="n">
        <v>0.8297</v>
      </c>
      <c r="I762" s="16" t="n">
        <v>1.4612</v>
      </c>
      <c r="J762" s="16" t="n">
        <v>1.4573</v>
      </c>
      <c r="K762" s="17" t="n">
        <v>597</v>
      </c>
      <c r="L762" s="16" t="n">
        <v>1</v>
      </c>
      <c r="M762" s="18" t="n">
        <v>5024625.234702416</v>
      </c>
      <c r="N762" s="18" t="n">
        <v>5422030.096516473</v>
      </c>
      <c r="O762" s="19" t="n">
        <v>397404.8618140575</v>
      </c>
      <c r="P762" s="20" t="n">
        <v>0.07909144329200779</v>
      </c>
      <c r="Q762" s="27">
        <f>IF(O762&gt;0,O762,"")</f>
        <v/>
      </c>
      <c r="R762" s="28">
        <f>IF(O762&gt;0,P762,"")</f>
        <v/>
      </c>
    </row>
    <row r="763">
      <c r="A763" t="inlineStr">
        <is>
          <t>110091</t>
        </is>
      </c>
      <c r="B763" t="inlineStr">
        <is>
          <t>Piedmont Rockdale Hospital</t>
        </is>
      </c>
      <c r="C763" t="inlineStr">
        <is>
          <t>Georgia</t>
        </is>
      </c>
      <c r="D763" t="inlineStr">
        <is>
          <t>GA</t>
        </is>
      </c>
      <c r="E763" t="inlineStr">
        <is>
          <t>South Atlantic</t>
        </is>
      </c>
      <c r="F763" t="inlineStr">
        <is>
          <t>IPPS</t>
        </is>
      </c>
      <c r="G763" s="16" t="n">
        <v>0.9696</v>
      </c>
      <c r="H763" s="16" t="n">
        <v>1.0092</v>
      </c>
      <c r="I763" s="16" t="n">
        <v>1.64</v>
      </c>
      <c r="J763" s="16" t="n">
        <v>1.6257</v>
      </c>
      <c r="K763" s="17" t="n">
        <v>1615</v>
      </c>
      <c r="L763" s="16" t="n">
        <v>1</v>
      </c>
      <c r="M763" s="18" t="n">
        <v>17547867.06627859</v>
      </c>
      <c r="N763" s="18" t="n">
        <v>18405263.27536731</v>
      </c>
      <c r="O763" s="19" t="n">
        <v>857396.2090887167</v>
      </c>
      <c r="P763" s="20" t="n">
        <v>0.04886042308448751</v>
      </c>
      <c r="Q763" s="27">
        <f>IF(O763&gt;0,O763,"")</f>
        <v/>
      </c>
      <c r="R763" s="28">
        <f>IF(O763&gt;0,P763,"")</f>
        <v/>
      </c>
    </row>
    <row r="764">
      <c r="A764" t="inlineStr">
        <is>
          <t>110092</t>
        </is>
      </c>
      <c r="B764" t="inlineStr">
        <is>
          <t>Dodge County Hospital</t>
        </is>
      </c>
      <c r="C764" t="inlineStr">
        <is>
          <t>Georgia</t>
        </is>
      </c>
      <c r="D764" t="inlineStr">
        <is>
          <t>GA</t>
        </is>
      </c>
      <c r="E764" t="inlineStr">
        <is>
          <t>South Atlantic</t>
        </is>
      </c>
      <c r="F764" t="inlineStr">
        <is>
          <t>IPPS</t>
        </is>
      </c>
      <c r="G764" s="16" t="n">
        <v>0.7629</v>
      </c>
      <c r="H764" s="16" t="n">
        <v>0.8297</v>
      </c>
      <c r="I764" s="16" t="n">
        <v>1.286</v>
      </c>
      <c r="J764" s="16" t="n">
        <v>1.2718</v>
      </c>
      <c r="K764" s="17" t="n">
        <v>232</v>
      </c>
      <c r="L764" s="16" t="n">
        <v>1</v>
      </c>
      <c r="M764" s="18" t="n">
        <v>1718496.428698762</v>
      </c>
      <c r="N764" s="18" t="n">
        <v>1838846.313506643</v>
      </c>
      <c r="O764" s="19" t="n">
        <v>120349.884807881</v>
      </c>
      <c r="P764" s="20" t="n">
        <v>0.07003208316179589</v>
      </c>
      <c r="Q764" s="27">
        <f>IF(O764&gt;0,O764,"")</f>
        <v/>
      </c>
      <c r="R764" s="28">
        <f>IF(O764&gt;0,P764,"")</f>
        <v/>
      </c>
    </row>
    <row r="765">
      <c r="A765" t="inlineStr">
        <is>
          <t>110095</t>
        </is>
      </c>
      <c r="B765" t="inlineStr">
        <is>
          <t>Tift Regional Medical Center</t>
        </is>
      </c>
      <c r="C765" t="inlineStr">
        <is>
          <t>Georgia</t>
        </is>
      </c>
      <c r="D765" t="inlineStr">
        <is>
          <t>GA</t>
        </is>
      </c>
      <c r="E765" t="inlineStr">
        <is>
          <t>South Atlantic</t>
        </is>
      </c>
      <c r="F765" t="inlineStr">
        <is>
          <t>Rural Referral Center (RRC)</t>
        </is>
      </c>
      <c r="G765" s="16" t="n">
        <v>0.8107</v>
      </c>
      <c r="H765" s="16" t="n">
        <v>0.8297</v>
      </c>
      <c r="I765" s="16" t="n">
        <v>1.5907</v>
      </c>
      <c r="J765" s="16" t="n">
        <v>1.587</v>
      </c>
      <c r="K765" s="17" t="n">
        <v>1599</v>
      </c>
      <c r="L765" s="16" t="n">
        <v>1</v>
      </c>
      <c r="M765" s="18" t="n">
        <v>15159646.18538821</v>
      </c>
      <c r="N765" s="18" t="n">
        <v>15814811.44751578</v>
      </c>
      <c r="O765" s="19" t="n">
        <v>655165.2621275727</v>
      </c>
      <c r="P765" s="20" t="n">
        <v>0.04321771459013739</v>
      </c>
      <c r="Q765" s="27">
        <f>IF(O765&gt;0,O765,"")</f>
        <v/>
      </c>
      <c r="R765" s="28">
        <f>IF(O765&gt;0,P765,"")</f>
        <v/>
      </c>
    </row>
    <row r="766">
      <c r="A766" t="inlineStr">
        <is>
          <t>110100</t>
        </is>
      </c>
      <c r="B766" t="inlineStr">
        <is>
          <t>Jefferson Hospital</t>
        </is>
      </c>
      <c r="C766" t="inlineStr">
        <is>
          <t>Georgia</t>
        </is>
      </c>
      <c r="D766" t="inlineStr">
        <is>
          <t>GA</t>
        </is>
      </c>
      <c r="E766" t="inlineStr">
        <is>
          <t>South Atlantic</t>
        </is>
      </c>
      <c r="F766" t="inlineStr">
        <is>
          <t>Sole Community Hospital (SCH)</t>
        </is>
      </c>
      <c r="G766" s="16" t="n">
        <v>0.7629</v>
      </c>
      <c r="H766" s="16" t="n">
        <v>0.8297</v>
      </c>
      <c r="I766" s="16" t="n">
        <v>0.9507</v>
      </c>
      <c r="J766" s="16" t="n">
        <v>0.9401</v>
      </c>
      <c r="K766" s="17" t="n">
        <v>59</v>
      </c>
      <c r="L766" s="16" t="n">
        <v>1</v>
      </c>
      <c r="M766" s="18" t="n">
        <v>323083.8027935824</v>
      </c>
      <c r="N766" s="18" t="n">
        <v>345672.389866684</v>
      </c>
      <c r="O766" s="19" t="n">
        <v>22588.58707310166</v>
      </c>
      <c r="P766" s="20" t="n">
        <v>0.06991556641895003</v>
      </c>
      <c r="Q766" s="27">
        <f>IF(O766&gt;0,O766,"")</f>
        <v/>
      </c>
      <c r="R766" s="28">
        <f>IF(O766&gt;0,P766,"")</f>
        <v/>
      </c>
    </row>
    <row r="767">
      <c r="A767" t="inlineStr">
        <is>
          <t>110101</t>
        </is>
      </c>
      <c r="B767" t="inlineStr">
        <is>
          <t>Southwell Medical, A Campus Of Trmc</t>
        </is>
      </c>
      <c r="C767" t="inlineStr">
        <is>
          <t>Georgia</t>
        </is>
      </c>
      <c r="D767" t="inlineStr">
        <is>
          <t>GA</t>
        </is>
      </c>
      <c r="E767" t="inlineStr">
        <is>
          <t>South Atlantic</t>
        </is>
      </c>
      <c r="F767" t="inlineStr">
        <is>
          <t>IPPS</t>
        </is>
      </c>
      <c r="G767" s="16" t="n">
        <v>0.7629</v>
      </c>
      <c r="H767" s="16" t="n">
        <v>0.8297</v>
      </c>
      <c r="I767" s="16" t="n">
        <v>1.8135</v>
      </c>
      <c r="J767" s="16" t="n">
        <v>1.8337</v>
      </c>
      <c r="K767" s="17" t="n">
        <v>65</v>
      </c>
      <c r="L767" s="16" t="n">
        <v>1</v>
      </c>
      <c r="M767" s="18" t="n">
        <v>678970.0178780043</v>
      </c>
      <c r="N767" s="18" t="n">
        <v>742814.3234745133</v>
      </c>
      <c r="O767" s="19" t="n">
        <v>63844.3055965089</v>
      </c>
      <c r="P767" s="20" t="n">
        <v>0.09403111170658539</v>
      </c>
      <c r="Q767" s="27">
        <f>IF(O767&gt;0,O767,"")</f>
        <v/>
      </c>
      <c r="R767" s="28">
        <f>IF(O767&gt;0,P767,"")</f>
        <v/>
      </c>
    </row>
    <row r="768">
      <c r="A768" t="inlineStr">
        <is>
          <t>110104</t>
        </is>
      </c>
      <c r="B768" t="inlineStr">
        <is>
          <t>Crisp Regional Hospital</t>
        </is>
      </c>
      <c r="C768" t="inlineStr">
        <is>
          <t>Georgia</t>
        </is>
      </c>
      <c r="D768" t="inlineStr">
        <is>
          <t>GA</t>
        </is>
      </c>
      <c r="E768" t="inlineStr">
        <is>
          <t>South Atlantic</t>
        </is>
      </c>
      <c r="F768" t="inlineStr">
        <is>
          <t>Sole Community Hospital (SCH)</t>
        </is>
      </c>
      <c r="G768" s="16" t="n">
        <v>0.7629</v>
      </c>
      <c r="H768" s="16" t="n">
        <v>0.8297</v>
      </c>
      <c r="I768" s="16" t="n">
        <v>1.729</v>
      </c>
      <c r="J768" s="16" t="n">
        <v>1.7134</v>
      </c>
      <c r="K768" s="17" t="n">
        <v>483</v>
      </c>
      <c r="L768" s="16" t="n">
        <v>1</v>
      </c>
      <c r="M768" s="18" t="n">
        <v>4810185.274713552</v>
      </c>
      <c r="N768" s="18" t="n">
        <v>5157562.757680474</v>
      </c>
      <c r="O768" s="19" t="n">
        <v>347377.4829669222</v>
      </c>
      <c r="P768" s="20" t="n">
        <v>0.0722170692245547</v>
      </c>
      <c r="Q768" s="27">
        <f>IF(O768&gt;0,O768,"")</f>
        <v/>
      </c>
      <c r="R768" s="28">
        <f>IF(O768&gt;0,P768,"")</f>
        <v/>
      </c>
    </row>
    <row r="769">
      <c r="A769" t="inlineStr">
        <is>
          <t>110105</t>
        </is>
      </c>
      <c r="B769" t="inlineStr">
        <is>
          <t>Colquitt Regional Medical Center</t>
        </is>
      </c>
      <c r="C769" t="inlineStr">
        <is>
          <t>Georgia</t>
        </is>
      </c>
      <c r="D769" t="inlineStr">
        <is>
          <t>GA</t>
        </is>
      </c>
      <c r="E769" t="inlineStr">
        <is>
          <t>South Atlantic</t>
        </is>
      </c>
      <c r="F769" t="inlineStr">
        <is>
          <t>SCH/RRC</t>
        </is>
      </c>
      <c r="G769" s="16" t="n">
        <v>0.8107</v>
      </c>
      <c r="H769" s="16" t="n">
        <v>0.8297</v>
      </c>
      <c r="I769" s="16" t="n">
        <v>1.4136</v>
      </c>
      <c r="J769" s="16" t="n">
        <v>1.4029</v>
      </c>
      <c r="K769" s="17" t="n">
        <v>1119</v>
      </c>
      <c r="L769" s="16" t="n">
        <v>1</v>
      </c>
      <c r="M769" s="18" t="n">
        <v>9427769.231334146</v>
      </c>
      <c r="N769" s="18" t="n">
        <v>9783526.589084528</v>
      </c>
      <c r="O769" s="19" t="n">
        <v>355757.3577503823</v>
      </c>
      <c r="P769" s="20" t="n">
        <v>0.03773505152926173</v>
      </c>
      <c r="Q769" s="27">
        <f>IF(O769&gt;0,O769,"")</f>
        <v/>
      </c>
      <c r="R769" s="28">
        <f>IF(O769&gt;0,P769,"")</f>
        <v/>
      </c>
    </row>
    <row r="770">
      <c r="A770" t="inlineStr">
        <is>
          <t>110107</t>
        </is>
      </c>
      <c r="B770" t="inlineStr">
        <is>
          <t>Atrium Health Navicent The Medical Center</t>
        </is>
      </c>
      <c r="C770" t="inlineStr">
        <is>
          <t>Georgia</t>
        </is>
      </c>
      <c r="D770" t="inlineStr">
        <is>
          <t>GA</t>
        </is>
      </c>
      <c r="E770" t="inlineStr">
        <is>
          <t>South Atlantic</t>
        </is>
      </c>
      <c r="F770" t="inlineStr">
        <is>
          <t>Rural Referral Center (RRC)</t>
        </is>
      </c>
      <c r="G770" s="16" t="n">
        <v>0.9386</v>
      </c>
      <c r="H770" s="16" t="n">
        <v>0.9797</v>
      </c>
      <c r="I770" s="16" t="n">
        <v>2.1345</v>
      </c>
      <c r="J770" s="16" t="n">
        <v>2.1405</v>
      </c>
      <c r="K770" s="17" t="n">
        <v>5129</v>
      </c>
      <c r="L770" s="16" t="n">
        <v>1</v>
      </c>
      <c r="M770" s="18" t="n">
        <v>71112328.29733841</v>
      </c>
      <c r="N770" s="18" t="n">
        <v>75534829.14509644</v>
      </c>
      <c r="O770" s="19" t="n">
        <v>4422500.847758025</v>
      </c>
      <c r="P770" s="20" t="n">
        <v>0.06219035367913203</v>
      </c>
      <c r="Q770" s="27">
        <f>IF(O770&gt;0,O770,"")</f>
        <v/>
      </c>
      <c r="R770" s="28">
        <f>IF(O770&gt;0,P770,"")</f>
        <v/>
      </c>
    </row>
    <row r="771">
      <c r="A771" t="inlineStr">
        <is>
          <t>110109</t>
        </is>
      </c>
      <c r="B771" t="inlineStr">
        <is>
          <t>Emanuel Medical Center</t>
        </is>
      </c>
      <c r="C771" t="inlineStr">
        <is>
          <t>Georgia</t>
        </is>
      </c>
      <c r="D771" t="inlineStr">
        <is>
          <t>GA</t>
        </is>
      </c>
      <c r="E771" t="inlineStr">
        <is>
          <t>South Atlantic</t>
        </is>
      </c>
      <c r="F771" t="inlineStr">
        <is>
          <t>Sole Community Hospital (SCH)</t>
        </is>
      </c>
      <c r="G771" s="16" t="n">
        <v>0.7629</v>
      </c>
      <c r="H771" s="16" t="n">
        <v>0.8297</v>
      </c>
      <c r="I771" s="16" t="n">
        <v>1.1532</v>
      </c>
      <c r="J771" s="16" t="n">
        <v>1.1372</v>
      </c>
      <c r="K771" s="17" t="n">
        <v>211</v>
      </c>
      <c r="L771" s="16" t="n">
        <v>1</v>
      </c>
      <c r="M771" s="18" t="n">
        <v>1401544.106332158</v>
      </c>
      <c r="N771" s="18" t="n">
        <v>1495401.921010908</v>
      </c>
      <c r="O771" s="19" t="n">
        <v>93857.81467875</v>
      </c>
      <c r="P771" s="20" t="n">
        <v>0.06696743559813893</v>
      </c>
      <c r="Q771" s="27">
        <f>IF(O771&gt;0,O771,"")</f>
        <v/>
      </c>
      <c r="R771" s="28">
        <f>IF(O771&gt;0,P771,"")</f>
        <v/>
      </c>
    </row>
    <row r="772">
      <c r="A772" t="inlineStr">
        <is>
          <t>110111</t>
        </is>
      </c>
      <c r="B772" t="inlineStr">
        <is>
          <t>Piedmont Mcduffie Hospital</t>
        </is>
      </c>
      <c r="C772" t="inlineStr">
        <is>
          <t>Georgia</t>
        </is>
      </c>
      <c r="D772" t="inlineStr">
        <is>
          <t>GA</t>
        </is>
      </c>
      <c r="E772" t="inlineStr">
        <is>
          <t>South Atlantic</t>
        </is>
      </c>
      <c r="F772" t="inlineStr">
        <is>
          <t>IPPS</t>
        </is>
      </c>
      <c r="G772" s="16" t="n">
        <v>0.7683</v>
      </c>
      <c r="H772" s="16" t="n">
        <v>0.8297</v>
      </c>
      <c r="I772" s="16" t="n">
        <v>1.3247</v>
      </c>
      <c r="J772" s="16" t="n">
        <v>1.3112</v>
      </c>
      <c r="K772" s="17" t="n">
        <v>194</v>
      </c>
      <c r="L772" s="16" t="n">
        <v>1</v>
      </c>
      <c r="M772" s="18" t="n">
        <v>1486073.217627803</v>
      </c>
      <c r="N772" s="18" t="n">
        <v>1585292.110883985</v>
      </c>
      <c r="O772" s="19" t="n">
        <v>99218.89325618278</v>
      </c>
      <c r="P772" s="20" t="n">
        <v>0.06676581751104059</v>
      </c>
      <c r="Q772" s="27">
        <f>IF(O772&gt;0,O772,"")</f>
        <v/>
      </c>
      <c r="R772" s="28">
        <f>IF(O772&gt;0,P772,"")</f>
        <v/>
      </c>
    </row>
    <row r="773">
      <c r="A773" t="inlineStr">
        <is>
          <t>110113</t>
        </is>
      </c>
      <c r="B773" t="inlineStr">
        <is>
          <t>Burke Medical Center</t>
        </is>
      </c>
      <c r="C773" t="inlineStr">
        <is>
          <t>Georgia</t>
        </is>
      </c>
      <c r="D773" t="inlineStr">
        <is>
          <t>GA</t>
        </is>
      </c>
      <c r="E773" t="inlineStr">
        <is>
          <t>South Atlantic</t>
        </is>
      </c>
      <c r="F773" t="inlineStr">
        <is>
          <t>IPPS</t>
        </is>
      </c>
      <c r="G773" s="16" t="n">
        <v>0.7683</v>
      </c>
      <c r="H773" s="16" t="n">
        <v>0.8297</v>
      </c>
      <c r="I773" s="16" t="n">
        <v>2.5048</v>
      </c>
      <c r="J773" s="16" t="n">
        <v>2.5913</v>
      </c>
      <c r="K773" s="17" t="n">
        <v>150</v>
      </c>
      <c r="L773" s="16" t="n">
        <v>1</v>
      </c>
      <c r="M773" s="18" t="n">
        <v>2172627.411952903</v>
      </c>
      <c r="N773" s="18" t="n">
        <v>2422409.617066175</v>
      </c>
      <c r="O773" s="19" t="n">
        <v>249782.2051132717</v>
      </c>
      <c r="P773" s="20" t="n">
        <v>0.1149678052201094</v>
      </c>
      <c r="Q773" s="27">
        <f>IF(O773&gt;0,O773,"")</f>
        <v/>
      </c>
      <c r="R773" s="28">
        <f>IF(O773&gt;0,P773,"")</f>
        <v/>
      </c>
    </row>
    <row r="774">
      <c r="A774" t="inlineStr">
        <is>
          <t>110121</t>
        </is>
      </c>
      <c r="B774" t="inlineStr">
        <is>
          <t>Archbold Grady</t>
        </is>
      </c>
      <c r="C774" t="inlineStr">
        <is>
          <t>Georgia</t>
        </is>
      </c>
      <c r="D774" t="inlineStr">
        <is>
          <t>GA</t>
        </is>
      </c>
      <c r="E774" t="inlineStr">
        <is>
          <t>South Atlantic</t>
        </is>
      </c>
      <c r="F774" t="inlineStr">
        <is>
          <t>IPPS</t>
        </is>
      </c>
      <c r="G774" s="16" t="n">
        <v>0.7629</v>
      </c>
      <c r="H774" s="16" t="n">
        <v>0.8297</v>
      </c>
      <c r="I774" s="16" t="n">
        <v>1.1376</v>
      </c>
      <c r="J774" s="16" t="n">
        <v>1.1202</v>
      </c>
      <c r="K774" s="17" t="n">
        <v>70</v>
      </c>
      <c r="L774" s="16" t="n">
        <v>1</v>
      </c>
      <c r="M774" s="18" t="n">
        <v>458677.3596628809</v>
      </c>
      <c r="N774" s="18" t="n">
        <v>488688.6317360065</v>
      </c>
      <c r="O774" s="19" t="n">
        <v>30011.27207312564</v>
      </c>
      <c r="P774" s="20" t="n">
        <v>0.06543002710049468</v>
      </c>
      <c r="Q774" s="27">
        <f>IF(O774&gt;0,O774,"")</f>
        <v/>
      </c>
      <c r="R774" s="28">
        <f>IF(O774&gt;0,P774,"")</f>
        <v/>
      </c>
    </row>
    <row r="775">
      <c r="A775" t="inlineStr">
        <is>
          <t>110122</t>
        </is>
      </c>
      <c r="B775" t="inlineStr">
        <is>
          <t>Sgmc Health</t>
        </is>
      </c>
      <c r="C775" t="inlineStr">
        <is>
          <t>Georgia</t>
        </is>
      </c>
      <c r="D775" t="inlineStr">
        <is>
          <t>GA</t>
        </is>
      </c>
      <c r="E775" t="inlineStr">
        <is>
          <t>South Atlantic</t>
        </is>
      </c>
      <c r="F775" t="inlineStr">
        <is>
          <t>Rural Referral Center (RRC)</t>
        </is>
      </c>
      <c r="G775" s="16" t="n">
        <v>0.7629</v>
      </c>
      <c r="H775" s="16" t="n">
        <v>0.8297</v>
      </c>
      <c r="I775" s="16" t="n">
        <v>1.7054</v>
      </c>
      <c r="J775" s="16" t="n">
        <v>1.7001</v>
      </c>
      <c r="K775" s="17" t="n">
        <v>3157</v>
      </c>
      <c r="L775" s="16" t="n">
        <v>1</v>
      </c>
      <c r="M775" s="18" t="n">
        <v>31011339.17855606</v>
      </c>
      <c r="N775" s="18" t="n">
        <v>33449349.5634072</v>
      </c>
      <c r="O775" s="19" t="n">
        <v>2438010.384851139</v>
      </c>
      <c r="P775" s="20" t="n">
        <v>0.07861673985807718</v>
      </c>
      <c r="Q775" s="27">
        <f>IF(O775&gt;0,O775,"")</f>
        <v/>
      </c>
      <c r="R775" s="28">
        <f>IF(O775&gt;0,P775,"")</f>
        <v/>
      </c>
    </row>
    <row r="776">
      <c r="A776" t="inlineStr">
        <is>
          <t>110124</t>
        </is>
      </c>
      <c r="B776" t="inlineStr">
        <is>
          <t>Wayne Memorial Hospital</t>
        </is>
      </c>
      <c r="C776" t="inlineStr">
        <is>
          <t>Georgia</t>
        </is>
      </c>
      <c r="D776" t="inlineStr">
        <is>
          <t>GA</t>
        </is>
      </c>
      <c r="E776" t="inlineStr">
        <is>
          <t>South Atlantic</t>
        </is>
      </c>
      <c r="F776" t="inlineStr">
        <is>
          <t>Sole Community Hospital (SCH)</t>
        </is>
      </c>
      <c r="G776" s="16" t="n">
        <v>0.7629</v>
      </c>
      <c r="H776" s="16" t="n">
        <v>0.8297</v>
      </c>
      <c r="I776" s="16" t="n">
        <v>1.1462</v>
      </c>
      <c r="J776" s="16" t="n">
        <v>1.1363</v>
      </c>
      <c r="K776" s="17" t="n">
        <v>510</v>
      </c>
      <c r="L776" s="16" t="n">
        <v>1</v>
      </c>
      <c r="M776" s="18" t="n">
        <v>3367055.388779046</v>
      </c>
      <c r="N776" s="18" t="n">
        <v>3611618.015191527</v>
      </c>
      <c r="O776" s="19" t="n">
        <v>244562.6264124806</v>
      </c>
      <c r="P776" s="20" t="n">
        <v>0.07263397781560206</v>
      </c>
      <c r="Q776" s="27">
        <f>IF(O776&gt;0,O776,"")</f>
        <v/>
      </c>
      <c r="R776" s="28">
        <f>IF(O776&gt;0,P776,"")</f>
        <v/>
      </c>
    </row>
    <row r="777">
      <c r="A777" t="inlineStr">
        <is>
          <t>110125</t>
        </is>
      </c>
      <c r="B777" t="inlineStr">
        <is>
          <t>Fairview Park Hospital</t>
        </is>
      </c>
      <c r="C777" t="inlineStr">
        <is>
          <t>Georgia</t>
        </is>
      </c>
      <c r="D777" t="inlineStr">
        <is>
          <t>GA</t>
        </is>
      </c>
      <c r="E777" t="inlineStr">
        <is>
          <t>South Atlantic</t>
        </is>
      </c>
      <c r="F777" t="inlineStr">
        <is>
          <t>SCH/RRC</t>
        </is>
      </c>
      <c r="G777" s="16" t="n">
        <v>0.7947</v>
      </c>
      <c r="H777" s="16" t="n">
        <v>0.8297</v>
      </c>
      <c r="I777" s="16" t="n">
        <v>1.6146</v>
      </c>
      <c r="J777" s="16" t="n">
        <v>1.602</v>
      </c>
      <c r="K777" s="17" t="n">
        <v>1348</v>
      </c>
      <c r="L777" s="16" t="n">
        <v>1</v>
      </c>
      <c r="M777" s="18" t="n">
        <v>12826213.09015696</v>
      </c>
      <c r="N777" s="18" t="n">
        <v>13458325.6239878</v>
      </c>
      <c r="O777" s="19" t="n">
        <v>632112.5338308346</v>
      </c>
      <c r="P777" s="20" t="n">
        <v>0.04928286544030113</v>
      </c>
      <c r="Q777" s="27">
        <f>IF(O777&gt;0,O777,"")</f>
        <v/>
      </c>
      <c r="R777" s="28">
        <f>IF(O777&gt;0,P777,"")</f>
        <v/>
      </c>
    </row>
    <row r="778">
      <c r="A778" t="inlineStr">
        <is>
          <t>110128</t>
        </is>
      </c>
      <c r="B778" t="inlineStr">
        <is>
          <t>Memorial Health Meadows Hospital</t>
        </is>
      </c>
      <c r="C778" t="inlineStr">
        <is>
          <t>Georgia</t>
        </is>
      </c>
      <c r="D778" t="inlineStr">
        <is>
          <t>GA</t>
        </is>
      </c>
      <c r="E778" t="inlineStr">
        <is>
          <t>South Atlantic</t>
        </is>
      </c>
      <c r="F778" t="inlineStr">
        <is>
          <t>Sole Community Hospital (SCH)</t>
        </is>
      </c>
      <c r="G778" s="16" t="n">
        <v>0.7651</v>
      </c>
      <c r="H778" s="16" t="n">
        <v>0.8319</v>
      </c>
      <c r="I778" s="16" t="n">
        <v>1.4786</v>
      </c>
      <c r="J778" s="16" t="n">
        <v>1.4682</v>
      </c>
      <c r="K778" s="17" t="n">
        <v>794</v>
      </c>
      <c r="L778" s="16" t="n">
        <v>1</v>
      </c>
      <c r="M778" s="18" t="n">
        <v>6773058.014835112</v>
      </c>
      <c r="N778" s="18" t="n">
        <v>7276225.562403266</v>
      </c>
      <c r="O778" s="19" t="n">
        <v>503167.5475681545</v>
      </c>
      <c r="P778" s="20" t="n">
        <v>0.07428956705613041</v>
      </c>
      <c r="Q778" s="27">
        <f>IF(O778&gt;0,O778,"")</f>
        <v/>
      </c>
      <c r="R778" s="28">
        <f>IF(O778&gt;0,P778,"")</f>
        <v/>
      </c>
    </row>
    <row r="779">
      <c r="A779" t="inlineStr">
        <is>
          <t>110129</t>
        </is>
      </c>
      <c r="B779" t="inlineStr">
        <is>
          <t>St Francis Hospital- Emory Healthcare</t>
        </is>
      </c>
      <c r="C779" t="inlineStr">
        <is>
          <t>Georgia</t>
        </is>
      </c>
      <c r="D779" t="inlineStr">
        <is>
          <t>GA</t>
        </is>
      </c>
      <c r="E779" t="inlineStr">
        <is>
          <t>South Atlantic</t>
        </is>
      </c>
      <c r="F779" t="inlineStr">
        <is>
          <t>IPPS</t>
        </is>
      </c>
      <c r="G779" s="16" t="n">
        <v>0.7629</v>
      </c>
      <c r="H779" s="16" t="n">
        <v>0.8297</v>
      </c>
      <c r="I779" s="16" t="n">
        <v>1.9726</v>
      </c>
      <c r="J779" s="16" t="n">
        <v>1.9684</v>
      </c>
      <c r="K779" s="17" t="n">
        <v>2245</v>
      </c>
      <c r="L779" s="16" t="n">
        <v>1</v>
      </c>
      <c r="M779" s="18" t="n">
        <v>25507920.4900215</v>
      </c>
      <c r="N779" s="18" t="n">
        <v>27540278.61838515</v>
      </c>
      <c r="O779" s="19" t="n">
        <v>2032358.128363654</v>
      </c>
      <c r="P779" s="20" t="n">
        <v>0.0796755709332988</v>
      </c>
      <c r="Q779" s="27">
        <f>IF(O779&gt;0,O779,"")</f>
        <v/>
      </c>
      <c r="R779" s="28">
        <f>IF(O779&gt;0,P779,"")</f>
        <v/>
      </c>
    </row>
    <row r="780">
      <c r="A780" t="inlineStr">
        <is>
          <t>110132</t>
        </is>
      </c>
      <c r="B780" t="inlineStr">
        <is>
          <t>Memorial Hospital And Manor</t>
        </is>
      </c>
      <c r="C780" t="inlineStr">
        <is>
          <t>Georgia</t>
        </is>
      </c>
      <c r="D780" t="inlineStr">
        <is>
          <t>GA</t>
        </is>
      </c>
      <c r="E780" t="inlineStr">
        <is>
          <t>South Atlantic</t>
        </is>
      </c>
      <c r="F780" t="inlineStr">
        <is>
          <t>IPPS</t>
        </is>
      </c>
      <c r="G780" s="16" t="n">
        <v>0.7629</v>
      </c>
      <c r="H780" s="16" t="n">
        <v>0.8297</v>
      </c>
      <c r="I780" s="16" t="n">
        <v>1.1448</v>
      </c>
      <c r="J780" s="16" t="n">
        <v>1.1196</v>
      </c>
      <c r="K780" s="17" t="n">
        <v>172</v>
      </c>
      <c r="L780" s="16" t="n">
        <v>1</v>
      </c>
      <c r="M780" s="18" t="n">
        <v>1134168.935991001</v>
      </c>
      <c r="N780" s="18" t="n">
        <v>1200134.621875696</v>
      </c>
      <c r="O780" s="19" t="n">
        <v>65965.68588469573</v>
      </c>
      <c r="P780" s="20" t="n">
        <v>0.0581621342212631</v>
      </c>
      <c r="Q780" s="27">
        <f>IF(O780&gt;0,O780,"")</f>
        <v/>
      </c>
      <c r="R780" s="28">
        <f>IF(O780&gt;0,P780,"")</f>
        <v/>
      </c>
    </row>
    <row r="781">
      <c r="A781" t="inlineStr">
        <is>
          <t>110142</t>
        </is>
      </c>
      <c r="B781" t="inlineStr">
        <is>
          <t>Evans Memorial Hospital</t>
        </is>
      </c>
      <c r="C781" t="inlineStr">
        <is>
          <t>Georgia</t>
        </is>
      </c>
      <c r="D781" t="inlineStr">
        <is>
          <t>GA</t>
        </is>
      </c>
      <c r="E781" t="inlineStr">
        <is>
          <t>South Atlantic</t>
        </is>
      </c>
      <c r="F781" t="inlineStr">
        <is>
          <t>IPPS</t>
        </is>
      </c>
      <c r="G781" s="16" t="n">
        <v>0.7629</v>
      </c>
      <c r="H781" s="16" t="n">
        <v>0.8297</v>
      </c>
      <c r="I781" s="16" t="n">
        <v>1.1572</v>
      </c>
      <c r="J781" s="16" t="n">
        <v>1.1434</v>
      </c>
      <c r="K781" s="17" t="n">
        <v>120</v>
      </c>
      <c r="L781" s="16" t="n">
        <v>1</v>
      </c>
      <c r="M781" s="18" t="n">
        <v>799851.4777002498</v>
      </c>
      <c r="N781" s="18" t="n">
        <v>855102.2748901214</v>
      </c>
      <c r="O781" s="19" t="n">
        <v>55250.79718987166</v>
      </c>
      <c r="P781" s="20" t="n">
        <v>0.0690763207048513</v>
      </c>
      <c r="Q781" s="27">
        <f>IF(O781&gt;0,O781,"")</f>
        <v/>
      </c>
      <c r="R781" s="28">
        <f>IF(O781&gt;0,P781,"")</f>
        <v/>
      </c>
    </row>
    <row r="782">
      <c r="A782" t="inlineStr">
        <is>
          <t>110143</t>
        </is>
      </c>
      <c r="B782" t="inlineStr">
        <is>
          <t>Wellstar Cobb Medical Center</t>
        </is>
      </c>
      <c r="C782" t="inlineStr">
        <is>
          <t>Georgia</t>
        </is>
      </c>
      <c r="D782" t="inlineStr">
        <is>
          <t>GA</t>
        </is>
      </c>
      <c r="E782" t="inlineStr">
        <is>
          <t>South Atlantic</t>
        </is>
      </c>
      <c r="F782" t="inlineStr">
        <is>
          <t>IPPS</t>
        </is>
      </c>
      <c r="G782" s="16" t="n">
        <v>0.9903</v>
      </c>
      <c r="H782" s="16" t="n">
        <v>1.0123</v>
      </c>
      <c r="I782" s="16" t="n">
        <v>1.8327</v>
      </c>
      <c r="J782" s="16" t="n">
        <v>1.8315</v>
      </c>
      <c r="K782" s="17" t="n">
        <v>2692</v>
      </c>
      <c r="L782" s="16" t="n">
        <v>1</v>
      </c>
      <c r="M782" s="18" t="n">
        <v>33114512.85114467</v>
      </c>
      <c r="N782" s="18" t="n">
        <v>34633261.10669093</v>
      </c>
      <c r="O782" s="19" t="n">
        <v>1518748.255546261</v>
      </c>
      <c r="P782" s="20" t="n">
        <v>0.04586352401961311</v>
      </c>
      <c r="Q782" s="27">
        <f>IF(O782&gt;0,O782,"")</f>
        <v/>
      </c>
      <c r="R782" s="28">
        <f>IF(O782&gt;0,P782,"")</f>
        <v/>
      </c>
    </row>
    <row r="783">
      <c r="A783" t="inlineStr">
        <is>
          <t>110146</t>
        </is>
      </c>
      <c r="B783" t="inlineStr">
        <is>
          <t>Southeast Georgia Health System- Camden Campus</t>
        </is>
      </c>
      <c r="C783" t="inlineStr">
        <is>
          <t>Georgia</t>
        </is>
      </c>
      <c r="D783" t="inlineStr">
        <is>
          <t>GA</t>
        </is>
      </c>
      <c r="E783" t="inlineStr">
        <is>
          <t>South Atlantic</t>
        </is>
      </c>
      <c r="F783" t="inlineStr">
        <is>
          <t>Sole Community Hospital (SCH)</t>
        </is>
      </c>
      <c r="G783" s="16" t="n">
        <v>0.874</v>
      </c>
      <c r="H783" s="16" t="n">
        <v>0.9408</v>
      </c>
      <c r="I783" s="16" t="n">
        <v>1.4469</v>
      </c>
      <c r="J783" s="16" t="n">
        <v>1.4467</v>
      </c>
      <c r="K783" s="17" t="n">
        <v>228</v>
      </c>
      <c r="L783" s="16" t="n">
        <v>1</v>
      </c>
      <c r="M783" s="18" t="n">
        <v>2053616.874979794</v>
      </c>
      <c r="N783" s="18" t="n">
        <v>2213977.101555553</v>
      </c>
      <c r="O783" s="19" t="n">
        <v>160360.2265757592</v>
      </c>
      <c r="P783" s="20" t="n">
        <v>0.0780867300661118</v>
      </c>
      <c r="Q783" s="27">
        <f>IF(O783&gt;0,O783,"")</f>
        <v/>
      </c>
      <c r="R783" s="28">
        <f>IF(O783&gt;0,P783,"")</f>
        <v/>
      </c>
    </row>
    <row r="784">
      <c r="A784" t="inlineStr">
        <is>
          <t>110150</t>
        </is>
      </c>
      <c r="B784" t="inlineStr">
        <is>
          <t>Navicent Health Baldwin</t>
        </is>
      </c>
      <c r="C784" t="inlineStr">
        <is>
          <t>Georgia</t>
        </is>
      </c>
      <c r="D784" t="inlineStr">
        <is>
          <t>GA</t>
        </is>
      </c>
      <c r="E784" t="inlineStr">
        <is>
          <t>South Atlantic</t>
        </is>
      </c>
      <c r="F784" t="inlineStr">
        <is>
          <t>Rural Referral Center (RRC)</t>
        </is>
      </c>
      <c r="G784" s="16" t="n">
        <v>0.9386</v>
      </c>
      <c r="H784" s="16" t="n">
        <v>0.9797</v>
      </c>
      <c r="I784" s="16" t="n">
        <v>1.3986</v>
      </c>
      <c r="J784" s="16" t="n">
        <v>1.3852</v>
      </c>
      <c r="K784" s="17" t="n">
        <v>380</v>
      </c>
      <c r="L784" s="16" t="n">
        <v>1</v>
      </c>
      <c r="M784" s="18" t="n">
        <v>3452177.84034682</v>
      </c>
      <c r="N784" s="18" t="n">
        <v>3621557.621000635</v>
      </c>
      <c r="O784" s="19" t="n">
        <v>169379.7806538153</v>
      </c>
      <c r="P784" s="20" t="n">
        <v>0.04906461616033046</v>
      </c>
      <c r="Q784" s="27">
        <f>IF(O784&gt;0,O784,"")</f>
        <v/>
      </c>
      <c r="R784" s="28">
        <f>IF(O784&gt;0,P784,"")</f>
        <v/>
      </c>
    </row>
    <row r="785">
      <c r="A785" t="inlineStr">
        <is>
          <t>110161</t>
        </is>
      </c>
      <c r="B785" t="inlineStr">
        <is>
          <t>Northside Hospital</t>
        </is>
      </c>
      <c r="C785" t="inlineStr">
        <is>
          <t>Georgia</t>
        </is>
      </c>
      <c r="D785" t="inlineStr">
        <is>
          <t>GA</t>
        </is>
      </c>
      <c r="E785" t="inlineStr">
        <is>
          <t>South Atlantic</t>
        </is>
      </c>
      <c r="F785" t="inlineStr">
        <is>
          <t>IPPS</t>
        </is>
      </c>
      <c r="G785" s="16" t="n">
        <v>0.9903</v>
      </c>
      <c r="H785" s="16" t="n">
        <v>1.0123</v>
      </c>
      <c r="I785" s="16" t="n">
        <v>2.0793</v>
      </c>
      <c r="J785" s="16" t="n">
        <v>2.0851</v>
      </c>
      <c r="K785" s="17" t="n">
        <v>3721</v>
      </c>
      <c r="L785" s="16" t="n">
        <v>1</v>
      </c>
      <c r="M785" s="18" t="n">
        <v>51931247.89295521</v>
      </c>
      <c r="N785" s="18" t="n">
        <v>54500183.79481361</v>
      </c>
      <c r="O785" s="19" t="n">
        <v>2568935.901858397</v>
      </c>
      <c r="P785" s="20" t="n">
        <v>0.04946801792927623</v>
      </c>
      <c r="Q785" s="27">
        <f>IF(O785&gt;0,O785,"")</f>
        <v/>
      </c>
      <c r="R785" s="28">
        <f>IF(O785&gt;0,P785,"")</f>
        <v/>
      </c>
    </row>
    <row r="786">
      <c r="A786" t="inlineStr">
        <is>
          <t>110164</t>
        </is>
      </c>
      <c r="B786" t="inlineStr">
        <is>
          <t>Piedmont Macon Medical Center</t>
        </is>
      </c>
      <c r="C786" t="inlineStr">
        <is>
          <t>Georgia</t>
        </is>
      </c>
      <c r="D786" t="inlineStr">
        <is>
          <t>GA</t>
        </is>
      </c>
      <c r="E786" t="inlineStr">
        <is>
          <t>South Atlantic</t>
        </is>
      </c>
      <c r="F786" t="inlineStr">
        <is>
          <t>Rural Referral Center (RRC)</t>
        </is>
      </c>
      <c r="G786" s="16" t="n">
        <v>0.7756999999999999</v>
      </c>
      <c r="H786" s="16" t="n">
        <v>0.9797</v>
      </c>
      <c r="I786" s="16" t="n">
        <v>2.0573</v>
      </c>
      <c r="J786" s="16" t="n">
        <v>2.0604</v>
      </c>
      <c r="K786" s="17" t="n">
        <v>1843</v>
      </c>
      <c r="L786" s="16" t="n">
        <v>1</v>
      </c>
      <c r="M786" s="18" t="n">
        <v>22042684.68334598</v>
      </c>
      <c r="N786" s="18" t="n">
        <v>26126196.94860099</v>
      </c>
      <c r="O786" s="19" t="n">
        <v>4083512.265255012</v>
      </c>
      <c r="P786" s="20" t="n">
        <v>0.1852547602035177</v>
      </c>
      <c r="Q786" s="27">
        <f>IF(O786&gt;0,O786,"")</f>
        <v/>
      </c>
      <c r="R786" s="28">
        <f>IF(O786&gt;0,P786,"")</f>
        <v/>
      </c>
    </row>
    <row r="787">
      <c r="A787" t="inlineStr">
        <is>
          <t>110165</t>
        </is>
      </c>
      <c r="B787" t="inlineStr">
        <is>
          <t>Southern Regional Medical Center</t>
        </is>
      </c>
      <c r="C787" t="inlineStr">
        <is>
          <t>Georgia</t>
        </is>
      </c>
      <c r="D787" t="inlineStr">
        <is>
          <t>GA</t>
        </is>
      </c>
      <c r="E787" t="inlineStr">
        <is>
          <t>South Atlantic</t>
        </is>
      </c>
      <c r="F787" t="inlineStr">
        <is>
          <t>IPPS</t>
        </is>
      </c>
      <c r="G787" s="16" t="n">
        <v>0.9696</v>
      </c>
      <c r="H787" s="16" t="n">
        <v>1.0092</v>
      </c>
      <c r="I787" s="16" t="n">
        <v>1.6938</v>
      </c>
      <c r="J787" s="16" t="n">
        <v>1.679</v>
      </c>
      <c r="K787" s="17" t="n">
        <v>612</v>
      </c>
      <c r="L787" s="16" t="n">
        <v>1</v>
      </c>
      <c r="M787" s="18" t="n">
        <v>6867861.235732069</v>
      </c>
      <c r="N787" s="18" t="n">
        <v>7203295.31516012</v>
      </c>
      <c r="O787" s="19" t="n">
        <v>335434.0794280507</v>
      </c>
      <c r="P787" s="20" t="n">
        <v>0.04884112650425378</v>
      </c>
      <c r="Q787" s="27">
        <f>IF(O787&gt;0,O787,"")</f>
        <v/>
      </c>
      <c r="R787" s="28">
        <f>IF(O787&gt;0,P787,"")</f>
        <v/>
      </c>
    </row>
    <row r="788">
      <c r="A788" t="inlineStr">
        <is>
          <t>110168</t>
        </is>
      </c>
      <c r="B788" t="inlineStr">
        <is>
          <t>Adventhealth Redmond</t>
        </is>
      </c>
      <c r="C788" t="inlineStr">
        <is>
          <t>Georgia</t>
        </is>
      </c>
      <c r="D788" t="inlineStr">
        <is>
          <t>GA</t>
        </is>
      </c>
      <c r="E788" t="inlineStr">
        <is>
          <t>South Atlantic</t>
        </is>
      </c>
      <c r="F788" t="inlineStr">
        <is>
          <t>Rural Referral Center (RRC)</t>
        </is>
      </c>
      <c r="G788" s="16" t="n">
        <v>1.0288</v>
      </c>
      <c r="H788" s="16" t="n">
        <v>1.0123</v>
      </c>
      <c r="I788" s="16" t="n">
        <v>2.0296</v>
      </c>
      <c r="J788" s="16" t="n">
        <v>2.0313</v>
      </c>
      <c r="K788" s="17" t="n">
        <v>3470</v>
      </c>
      <c r="L788" s="16" t="n">
        <v>1</v>
      </c>
      <c r="M788" s="18" t="n">
        <v>48460644.99390791</v>
      </c>
      <c r="N788" s="18" t="n">
        <v>49512510.99860373</v>
      </c>
      <c r="O788" s="19" t="n">
        <v>1051866.004695825</v>
      </c>
      <c r="P788" s="20" t="n">
        <v>0.02170557170314299</v>
      </c>
      <c r="Q788" s="27">
        <f>IF(O788&gt;0,O788,"")</f>
        <v/>
      </c>
      <c r="R788" s="28">
        <f>IF(O788&gt;0,P788,"")</f>
        <v/>
      </c>
    </row>
    <row r="789">
      <c r="A789" t="inlineStr">
        <is>
          <t>110177</t>
        </is>
      </c>
      <c r="B789" t="inlineStr">
        <is>
          <t>Doctors Hospital</t>
        </is>
      </c>
      <c r="C789" t="inlineStr">
        <is>
          <t>Georgia</t>
        </is>
      </c>
      <c r="D789" t="inlineStr">
        <is>
          <t>GA</t>
        </is>
      </c>
      <c r="E789" t="inlineStr">
        <is>
          <t>South Atlantic</t>
        </is>
      </c>
      <c r="F789" t="inlineStr">
        <is>
          <t>IPPS</t>
        </is>
      </c>
      <c r="G789" s="16" t="n">
        <v>0.7683</v>
      </c>
      <c r="H789" s="16" t="n">
        <v>0.8297</v>
      </c>
      <c r="I789" s="16" t="n">
        <v>2.1093</v>
      </c>
      <c r="J789" s="16" t="n">
        <v>2.1224</v>
      </c>
      <c r="K789" s="17" t="n">
        <v>2871</v>
      </c>
      <c r="L789" s="16" t="n">
        <v>1</v>
      </c>
      <c r="M789" s="18" t="n">
        <v>35018092.55054992</v>
      </c>
      <c r="N789" s="18" t="n">
        <v>37975111.47221098</v>
      </c>
      <c r="O789" s="19" t="n">
        <v>2957018.921661064</v>
      </c>
      <c r="P789" s="20" t="n">
        <v>0.08444260398799557</v>
      </c>
      <c r="Q789" s="27">
        <f>IF(O789&gt;0,O789,"")</f>
        <v/>
      </c>
      <c r="R789" s="28">
        <f>IF(O789&gt;0,P789,"")</f>
        <v/>
      </c>
    </row>
    <row r="790">
      <c r="A790" t="inlineStr">
        <is>
          <t>110184</t>
        </is>
      </c>
      <c r="B790" t="inlineStr">
        <is>
          <t>Wellstar Douglas Medical Center</t>
        </is>
      </c>
      <c r="C790" t="inlineStr">
        <is>
          <t>Georgia</t>
        </is>
      </c>
      <c r="D790" t="inlineStr">
        <is>
          <t>GA</t>
        </is>
      </c>
      <c r="E790" t="inlineStr">
        <is>
          <t>South Atlantic</t>
        </is>
      </c>
      <c r="F790" t="inlineStr">
        <is>
          <t>IPPS</t>
        </is>
      </c>
      <c r="G790" s="16" t="n">
        <v>0.9754</v>
      </c>
      <c r="H790" s="16" t="n">
        <v>1.015</v>
      </c>
      <c r="I790" s="16" t="n">
        <v>1.6831</v>
      </c>
      <c r="J790" s="16" t="n">
        <v>1.6727</v>
      </c>
      <c r="K790" s="17" t="n">
        <v>1250</v>
      </c>
      <c r="L790" s="16" t="n">
        <v>1</v>
      </c>
      <c r="M790" s="18" t="n">
        <v>13989967.57815808</v>
      </c>
      <c r="N790" s="18" t="n">
        <v>14713177.74359388</v>
      </c>
      <c r="O790" s="19" t="n">
        <v>723210.165435791</v>
      </c>
      <c r="P790" s="20" t="n">
        <v>0.05169491361544733</v>
      </c>
      <c r="Q790" s="27">
        <f>IF(O790&gt;0,O790,"")</f>
        <v/>
      </c>
      <c r="R790" s="28">
        <f>IF(O790&gt;0,P790,"")</f>
        <v/>
      </c>
    </row>
    <row r="791">
      <c r="A791" t="inlineStr">
        <is>
          <t>110191</t>
        </is>
      </c>
      <c r="B791" t="inlineStr">
        <is>
          <t>Piedmont Henry Hospital</t>
        </is>
      </c>
      <c r="C791" t="inlineStr">
        <is>
          <t>Georgia</t>
        </is>
      </c>
      <c r="D791" t="inlineStr">
        <is>
          <t>GA</t>
        </is>
      </c>
      <c r="E791" t="inlineStr">
        <is>
          <t>South Atlantic</t>
        </is>
      </c>
      <c r="F791" t="inlineStr">
        <is>
          <t>IPPS</t>
        </is>
      </c>
      <c r="G791" s="16" t="n">
        <v>0.9696</v>
      </c>
      <c r="H791" s="16" t="n">
        <v>1.0092</v>
      </c>
      <c r="I791" s="16" t="n">
        <v>1.7823</v>
      </c>
      <c r="J791" s="16" t="n">
        <v>1.7744</v>
      </c>
      <c r="K791" s="17" t="n">
        <v>3069</v>
      </c>
      <c r="L791" s="16" t="n">
        <v>1</v>
      </c>
      <c r="M791" s="18" t="n">
        <v>36239788.67940374</v>
      </c>
      <c r="N791" s="18" t="n">
        <v>38174865.79601005</v>
      </c>
      <c r="O791" s="19" t="n">
        <v>1935077.11660631</v>
      </c>
      <c r="P791" s="20" t="n">
        <v>0.05339647903924113</v>
      </c>
      <c r="Q791" s="27">
        <f>IF(O791&gt;0,O791,"")</f>
        <v/>
      </c>
      <c r="R791" s="28">
        <f>IF(O791&gt;0,P791,"")</f>
        <v/>
      </c>
    </row>
    <row r="792">
      <c r="A792" t="inlineStr">
        <is>
          <t>110192</t>
        </is>
      </c>
      <c r="B792" t="inlineStr">
        <is>
          <t>Piedmont Eastside Medical Center</t>
        </is>
      </c>
      <c r="C792" t="inlineStr">
        <is>
          <t>Georgia</t>
        </is>
      </c>
      <c r="D792" t="inlineStr">
        <is>
          <t>GA</t>
        </is>
      </c>
      <c r="E792" t="inlineStr">
        <is>
          <t>South Atlantic</t>
        </is>
      </c>
      <c r="F792" t="inlineStr">
        <is>
          <t>IPPS</t>
        </is>
      </c>
      <c r="G792" s="16" t="n">
        <v>0.9696</v>
      </c>
      <c r="H792" s="16" t="n">
        <v>1.0092</v>
      </c>
      <c r="I792" s="16" t="n">
        <v>1.73</v>
      </c>
      <c r="J792" s="16" t="n">
        <v>1.7266</v>
      </c>
      <c r="K792" s="17" t="n">
        <v>2130</v>
      </c>
      <c r="L792" s="16" t="n">
        <v>1</v>
      </c>
      <c r="M792" s="18" t="n">
        <v>24413703.59908253</v>
      </c>
      <c r="N792" s="18" t="n">
        <v>25781040.53743585</v>
      </c>
      <c r="O792" s="19" t="n">
        <v>1367336.938353326</v>
      </c>
      <c r="P792" s="20" t="n">
        <v>0.05600694432960639</v>
      </c>
      <c r="Q792" s="27">
        <f>IF(O792&gt;0,O792,"")</f>
        <v/>
      </c>
      <c r="R792" s="28">
        <f>IF(O792&gt;0,P792,"")</f>
        <v/>
      </c>
    </row>
    <row r="793">
      <c r="A793" t="inlineStr">
        <is>
          <t>110194</t>
        </is>
      </c>
      <c r="B793" t="inlineStr">
        <is>
          <t>Donalsonville Hospital Inc</t>
        </is>
      </c>
      <c r="C793" t="inlineStr">
        <is>
          <t>Georgia</t>
        </is>
      </c>
      <c r="D793" t="inlineStr">
        <is>
          <t>GA</t>
        </is>
      </c>
      <c r="E793" t="inlineStr">
        <is>
          <t>South Atlantic</t>
        </is>
      </c>
      <c r="F793" t="inlineStr">
        <is>
          <t>IPPS</t>
        </is>
      </c>
      <c r="G793" s="16" t="n">
        <v>0.7629</v>
      </c>
      <c r="H793" s="16" t="n">
        <v>0.8297</v>
      </c>
      <c r="I793" s="16" t="n">
        <v>1.0588</v>
      </c>
      <c r="J793" s="16" t="n">
        <v>1.0466</v>
      </c>
      <c r="K793" s="17" t="n">
        <v>156</v>
      </c>
      <c r="L793" s="16" t="n">
        <v>1</v>
      </c>
      <c r="M793" s="18" t="n">
        <v>951389.1876648217</v>
      </c>
      <c r="N793" s="18" t="n">
        <v>1017522.348408257</v>
      </c>
      <c r="O793" s="19" t="n">
        <v>66133.1607434355</v>
      </c>
      <c r="P793" s="20" t="n">
        <v>0.06951220552102225</v>
      </c>
      <c r="Q793" s="27">
        <f>IF(O793&gt;0,O793,"")</f>
        <v/>
      </c>
      <c r="R793" s="28">
        <f>IF(O793&gt;0,P793,"")</f>
        <v/>
      </c>
    </row>
    <row r="794">
      <c r="A794" t="inlineStr">
        <is>
          <t>110198</t>
        </is>
      </c>
      <c r="B794" t="inlineStr">
        <is>
          <t>Wellstar North Fulton Medical Center</t>
        </is>
      </c>
      <c r="C794" t="inlineStr">
        <is>
          <t>Georgia</t>
        </is>
      </c>
      <c r="D794" t="inlineStr">
        <is>
          <t>GA</t>
        </is>
      </c>
      <c r="E794" t="inlineStr">
        <is>
          <t>South Atlantic</t>
        </is>
      </c>
      <c r="F794" t="inlineStr">
        <is>
          <t>IPPS</t>
        </is>
      </c>
      <c r="G794" s="16" t="n">
        <v>0.9903</v>
      </c>
      <c r="H794" s="16" t="n">
        <v>1.0123</v>
      </c>
      <c r="I794" s="16" t="n">
        <v>1.8021</v>
      </c>
      <c r="J794" s="16" t="n">
        <v>1.8018</v>
      </c>
      <c r="K794" s="17" t="n">
        <v>2556</v>
      </c>
      <c r="L794" s="16" t="n">
        <v>1</v>
      </c>
      <c r="M794" s="18" t="n">
        <v>30916596.02590382</v>
      </c>
      <c r="N794" s="18" t="n">
        <v>32350339.3452949</v>
      </c>
      <c r="O794" s="19" t="n">
        <v>1433743.319391087</v>
      </c>
      <c r="P794" s="20" t="n">
        <v>0.04637455294851376</v>
      </c>
      <c r="Q794" s="27">
        <f>IF(O794&gt;0,O794,"")</f>
        <v/>
      </c>
      <c r="R794" s="28">
        <f>IF(O794&gt;0,P794,"")</f>
        <v/>
      </c>
    </row>
    <row r="795">
      <c r="A795" t="inlineStr">
        <is>
          <t>110200</t>
        </is>
      </c>
      <c r="B795" t="inlineStr">
        <is>
          <t>Piedmont Columbus Regional Northside</t>
        </is>
      </c>
      <c r="C795" t="inlineStr">
        <is>
          <t>Georgia</t>
        </is>
      </c>
      <c r="D795" t="inlineStr">
        <is>
          <t>GA</t>
        </is>
      </c>
      <c r="E795" t="inlineStr">
        <is>
          <t>South Atlantic</t>
        </is>
      </c>
      <c r="F795" t="inlineStr">
        <is>
          <t>IPPS</t>
        </is>
      </c>
      <c r="G795" s="16" t="n">
        <v>0.7629</v>
      </c>
      <c r="H795" s="16" t="n">
        <v>0.8297</v>
      </c>
      <c r="I795" s="16" t="n">
        <v>1.7504</v>
      </c>
      <c r="J795" s="16" t="n">
        <v>1.7489</v>
      </c>
      <c r="K795" s="17" t="n">
        <v>1576</v>
      </c>
      <c r="L795" s="16" t="n">
        <v>1</v>
      </c>
      <c r="M795" s="18" t="n">
        <v>15889608.55130798</v>
      </c>
      <c r="N795" s="18" t="n">
        <v>17177494.52541547</v>
      </c>
      <c r="O795" s="19" t="n">
        <v>1287885.974107487</v>
      </c>
      <c r="P795" s="20" t="n">
        <v>0.08105208948029577</v>
      </c>
      <c r="Q795" s="27">
        <f>IF(O795&gt;0,O795,"")</f>
        <v/>
      </c>
      <c r="R795" s="28">
        <f>IF(O795&gt;0,P795,"")</f>
        <v/>
      </c>
    </row>
    <row r="796">
      <c r="A796" t="inlineStr">
        <is>
          <t>110201</t>
        </is>
      </c>
      <c r="B796" t="inlineStr">
        <is>
          <t>Piedmont Macon North Hospital</t>
        </is>
      </c>
      <c r="C796" t="inlineStr">
        <is>
          <t>Georgia</t>
        </is>
      </c>
      <c r="D796" t="inlineStr">
        <is>
          <t>GA</t>
        </is>
      </c>
      <c r="E796" t="inlineStr">
        <is>
          <t>South Atlantic</t>
        </is>
      </c>
      <c r="F796" t="inlineStr">
        <is>
          <t>IPPS</t>
        </is>
      </c>
      <c r="G796" s="16" t="n">
        <v>0.7947</v>
      </c>
      <c r="H796" s="16" t="n">
        <v>0.8407</v>
      </c>
      <c r="I796" s="16" t="n">
        <v>1.4854</v>
      </c>
      <c r="J796" s="16" t="n">
        <v>1.4741</v>
      </c>
      <c r="K796" s="17" t="n">
        <v>439</v>
      </c>
      <c r="L796" s="16" t="n">
        <v>1</v>
      </c>
      <c r="M796" s="18" t="n">
        <v>3842833.343481968</v>
      </c>
      <c r="N796" s="18" t="n">
        <v>4063769.56507983</v>
      </c>
      <c r="O796" s="19" t="n">
        <v>220936.2215978615</v>
      </c>
      <c r="P796" s="20" t="n">
        <v>0.057493053132945</v>
      </c>
      <c r="Q796" s="27">
        <f>IF(O796&gt;0,O796,"")</f>
        <v/>
      </c>
      <c r="R796" s="28">
        <f>IF(O796&gt;0,P796,"")</f>
        <v/>
      </c>
    </row>
    <row r="797">
      <c r="A797" t="inlineStr">
        <is>
          <t>110209</t>
        </is>
      </c>
      <c r="B797" t="inlineStr">
        <is>
          <t>Turning Point Hospital</t>
        </is>
      </c>
      <c r="C797" t="inlineStr">
        <is>
          <t>Georgia</t>
        </is>
      </c>
      <c r="D797" t="inlineStr">
        <is>
          <t>GA</t>
        </is>
      </c>
      <c r="E797" t="inlineStr">
        <is>
          <t>South Atlantic</t>
        </is>
      </c>
      <c r="F797" t="inlineStr">
        <is>
          <t>IPPS</t>
        </is>
      </c>
      <c r="G797" s="16" t="n">
        <v>0.8107</v>
      </c>
      <c r="H797" s="16" t="n">
        <v>0.8297</v>
      </c>
      <c r="I797" s="16" t="n">
        <v>1.2902</v>
      </c>
      <c r="J797" s="16" t="n">
        <v>1.275</v>
      </c>
      <c r="K797" s="17" t="n">
        <v>447</v>
      </c>
      <c r="L797" s="16" t="n">
        <v>1</v>
      </c>
      <c r="M797" s="18" t="n">
        <v>3437295.592486148</v>
      </c>
      <c r="N797" s="18" t="n">
        <v>3551864.060526736</v>
      </c>
      <c r="O797" s="19" t="n">
        <v>114568.4680405883</v>
      </c>
      <c r="P797" s="20" t="n">
        <v>0.03333099087871071</v>
      </c>
      <c r="Q797" s="27">
        <f>IF(O797&gt;0,O797,"")</f>
        <v/>
      </c>
      <c r="R797" s="28">
        <f>IF(O797&gt;0,P797,"")</f>
        <v/>
      </c>
    </row>
    <row r="798">
      <c r="A798" t="inlineStr">
        <is>
          <t>110215</t>
        </is>
      </c>
      <c r="B798" t="inlineStr">
        <is>
          <t>Piedmont Fayette Hospital</t>
        </is>
      </c>
      <c r="C798" t="inlineStr">
        <is>
          <t>Georgia</t>
        </is>
      </c>
      <c r="D798" t="inlineStr">
        <is>
          <t>GA</t>
        </is>
      </c>
      <c r="E798" t="inlineStr">
        <is>
          <t>South Atlantic</t>
        </is>
      </c>
      <c r="F798" t="inlineStr">
        <is>
          <t>IPPS</t>
        </is>
      </c>
      <c r="G798" s="16" t="n">
        <v>0.9696</v>
      </c>
      <c r="H798" s="16" t="n">
        <v>1.0092</v>
      </c>
      <c r="I798" s="16" t="n">
        <v>1.7299</v>
      </c>
      <c r="J798" s="16" t="n">
        <v>1.7215</v>
      </c>
      <c r="K798" s="17" t="n">
        <v>4135</v>
      </c>
      <c r="L798" s="16" t="n">
        <v>1</v>
      </c>
      <c r="M798" s="18" t="n">
        <v>47391938.53694227</v>
      </c>
      <c r="N798" s="18" t="n">
        <v>49901275.05447346</v>
      </c>
      <c r="O798" s="19" t="n">
        <v>2509336.517531186</v>
      </c>
      <c r="P798" s="20" t="n">
        <v>0.05294859410688898</v>
      </c>
      <c r="Q798" s="27">
        <f>IF(O798&gt;0,O798,"")</f>
        <v/>
      </c>
      <c r="R798" s="28">
        <f>IF(O798&gt;0,P798,"")</f>
        <v/>
      </c>
    </row>
    <row r="799">
      <c r="A799" t="inlineStr">
        <is>
          <t>110225</t>
        </is>
      </c>
      <c r="B799" t="inlineStr">
        <is>
          <t>Piedmont Mountainside Hospital Inc</t>
        </is>
      </c>
      <c r="C799" t="inlineStr">
        <is>
          <t>Georgia</t>
        </is>
      </c>
      <c r="D799" t="inlineStr">
        <is>
          <t>GA</t>
        </is>
      </c>
      <c r="E799" t="inlineStr">
        <is>
          <t>South Atlantic</t>
        </is>
      </c>
      <c r="F799" t="inlineStr">
        <is>
          <t>IPPS</t>
        </is>
      </c>
      <c r="G799" s="16" t="n">
        <v>0.9696</v>
      </c>
      <c r="H799" s="16" t="n">
        <v>1.0092</v>
      </c>
      <c r="I799" s="16" t="n">
        <v>1.516</v>
      </c>
      <c r="J799" s="16" t="n">
        <v>1.5031</v>
      </c>
      <c r="K799" s="17" t="n">
        <v>1569</v>
      </c>
      <c r="L799" s="16" t="n">
        <v>1</v>
      </c>
      <c r="M799" s="18" t="n">
        <v>15759052.62981142</v>
      </c>
      <c r="N799" s="18" t="n">
        <v>16532552.86596125</v>
      </c>
      <c r="O799" s="19" t="n">
        <v>773500.2361498345</v>
      </c>
      <c r="P799" s="20" t="n">
        <v>0.0490829147106599</v>
      </c>
      <c r="Q799" s="27">
        <f>IF(O799&gt;0,O799,"")</f>
        <v/>
      </c>
      <c r="R799" s="28">
        <f>IF(O799&gt;0,P799,"")</f>
        <v/>
      </c>
    </row>
    <row r="800">
      <c r="A800" t="inlineStr">
        <is>
          <t>110226</t>
        </is>
      </c>
      <c r="B800" t="inlineStr">
        <is>
          <t>Emory Hillandale Hospital</t>
        </is>
      </c>
      <c r="C800" t="inlineStr">
        <is>
          <t>Georgia</t>
        </is>
      </c>
      <c r="D800" t="inlineStr">
        <is>
          <t>GA</t>
        </is>
      </c>
      <c r="E800" t="inlineStr">
        <is>
          <t>South Atlantic</t>
        </is>
      </c>
      <c r="F800" t="inlineStr">
        <is>
          <t>IPPS</t>
        </is>
      </c>
      <c r="G800" s="16" t="n">
        <v>0.9696</v>
      </c>
      <c r="H800" s="16" t="n">
        <v>1.0092</v>
      </c>
      <c r="I800" s="16" t="n">
        <v>1.5029</v>
      </c>
      <c r="J800" s="16" t="n">
        <v>1.4899</v>
      </c>
      <c r="K800" s="17" t="n">
        <v>748</v>
      </c>
      <c r="L800" s="16" t="n">
        <v>1</v>
      </c>
      <c r="M800" s="18" t="n">
        <v>7447999.577740977</v>
      </c>
      <c r="N800" s="18" t="n">
        <v>7812460.233646197</v>
      </c>
      <c r="O800" s="19" t="n">
        <v>364460.6559052207</v>
      </c>
      <c r="P800" s="20" t="n">
        <v>0.04893403283674242</v>
      </c>
      <c r="Q800" s="27">
        <f>IF(O800&gt;0,O800,"")</f>
        <v/>
      </c>
      <c r="R800" s="28">
        <f>IF(O800&gt;0,P800,"")</f>
        <v/>
      </c>
    </row>
    <row r="801">
      <c r="A801" t="inlineStr">
        <is>
          <t>110229</t>
        </is>
      </c>
      <c r="B801" t="inlineStr">
        <is>
          <t>Piedmont Newnan Hospital, Inc</t>
        </is>
      </c>
      <c r="C801" t="inlineStr">
        <is>
          <t>Georgia</t>
        </is>
      </c>
      <c r="D801" t="inlineStr">
        <is>
          <t>GA</t>
        </is>
      </c>
      <c r="E801" t="inlineStr">
        <is>
          <t>South Atlantic</t>
        </is>
      </c>
      <c r="F801" t="inlineStr">
        <is>
          <t>IPPS</t>
        </is>
      </c>
      <c r="G801" s="16" t="n">
        <v>0.9696</v>
      </c>
      <c r="H801" s="16" t="n">
        <v>1.0092</v>
      </c>
      <c r="I801" s="16" t="n">
        <v>1.651</v>
      </c>
      <c r="J801" s="16" t="n">
        <v>1.6419</v>
      </c>
      <c r="K801" s="17" t="n">
        <v>2791</v>
      </c>
      <c r="L801" s="16" t="n">
        <v>1</v>
      </c>
      <c r="M801" s="18" t="n">
        <v>30529161.11049416</v>
      </c>
      <c r="N801" s="18" t="n">
        <v>32124445.5763529</v>
      </c>
      <c r="O801" s="19" t="n">
        <v>1595284.465858735</v>
      </c>
      <c r="P801" s="20" t="n">
        <v>0.05225444813517553</v>
      </c>
      <c r="Q801" s="27">
        <f>IF(O801&gt;0,O801,"")</f>
        <v/>
      </c>
      <c r="R801" s="28">
        <f>IF(O801&gt;0,P801,"")</f>
        <v/>
      </c>
    </row>
    <row r="802">
      <c r="A802" t="inlineStr">
        <is>
          <t>110230</t>
        </is>
      </c>
      <c r="B802" t="inlineStr">
        <is>
          <t>Emory Johns Creek Hospital</t>
        </is>
      </c>
      <c r="C802" t="inlineStr">
        <is>
          <t>Georgia</t>
        </is>
      </c>
      <c r="D802" t="inlineStr">
        <is>
          <t>GA</t>
        </is>
      </c>
      <c r="E802" t="inlineStr">
        <is>
          <t>South Atlantic</t>
        </is>
      </c>
      <c r="F802" t="inlineStr">
        <is>
          <t>IPPS</t>
        </is>
      </c>
      <c r="G802" s="16" t="n">
        <v>0.9903</v>
      </c>
      <c r="H802" s="16" t="n">
        <v>1.0123</v>
      </c>
      <c r="I802" s="16" t="n">
        <v>1.7255</v>
      </c>
      <c r="J802" s="16" t="n">
        <v>1.7218</v>
      </c>
      <c r="K802" s="17" t="n">
        <v>2389</v>
      </c>
      <c r="L802" s="16" t="n">
        <v>1</v>
      </c>
      <c r="M802" s="18" t="n">
        <v>27668336.47381898</v>
      </c>
      <c r="N802" s="18" t="n">
        <v>28894172.53894971</v>
      </c>
      <c r="O802" s="19" t="n">
        <v>1225836.065130726</v>
      </c>
      <c r="P802" s="20" t="n">
        <v>0.044304653671198</v>
      </c>
      <c r="Q802" s="27">
        <f>IF(O802&gt;0,O802,"")</f>
        <v/>
      </c>
      <c r="R802" s="28">
        <f>IF(O802&gt;0,P802,"")</f>
        <v/>
      </c>
    </row>
    <row r="803">
      <c r="A803" t="inlineStr">
        <is>
          <t>110233</t>
        </is>
      </c>
      <c r="B803" t="inlineStr">
        <is>
          <t>Southeastern Regional Medical Center, Inc</t>
        </is>
      </c>
      <c r="C803" t="inlineStr">
        <is>
          <t>Georgia</t>
        </is>
      </c>
      <c r="D803" t="inlineStr">
        <is>
          <t>GA</t>
        </is>
      </c>
      <c r="E803" t="inlineStr">
        <is>
          <t>South Atlantic</t>
        </is>
      </c>
      <c r="F803" t="inlineStr">
        <is>
          <t>IPPS</t>
        </is>
      </c>
      <c r="G803" s="16" t="n">
        <v>0.9696</v>
      </c>
      <c r="H803" s="16" t="n">
        <v>1.0092</v>
      </c>
      <c r="I803" s="16" t="n">
        <v>2.3037</v>
      </c>
      <c r="J803" s="16" t="n">
        <v>2.3113</v>
      </c>
      <c r="K803" s="17" t="n">
        <v>303</v>
      </c>
      <c r="L803" s="16" t="n">
        <v>1</v>
      </c>
      <c r="M803" s="18" t="n">
        <v>4624624.885697182</v>
      </c>
      <c r="N803" s="18" t="n">
        <v>4909395.831595862</v>
      </c>
      <c r="O803" s="19" t="n">
        <v>284770.94589868</v>
      </c>
      <c r="P803" s="20" t="n">
        <v>0.06157709066943049</v>
      </c>
      <c r="Q803" s="27">
        <f>IF(O803&gt;0,O803,"")</f>
        <v/>
      </c>
      <c r="R803" s="28">
        <f>IF(O803&gt;0,P803,"")</f>
        <v/>
      </c>
    </row>
    <row r="804">
      <c r="A804" t="inlineStr">
        <is>
          <t>110234</t>
        </is>
      </c>
      <c r="B804" t="inlineStr">
        <is>
          <t>Sgmc Berrien Campus</t>
        </is>
      </c>
      <c r="C804" t="inlineStr">
        <is>
          <t>Georgia</t>
        </is>
      </c>
      <c r="D804" t="inlineStr">
        <is>
          <t>GA</t>
        </is>
      </c>
      <c r="E804" t="inlineStr">
        <is>
          <t>South Atlantic</t>
        </is>
      </c>
      <c r="F804" t="inlineStr">
        <is>
          <t>IPPS</t>
        </is>
      </c>
      <c r="G804" s="16" t="n">
        <v>0.7629</v>
      </c>
      <c r="H804" s="16" t="n">
        <v>0.8297</v>
      </c>
      <c r="I804" s="16" t="n">
        <v>1.0159</v>
      </c>
      <c r="J804" s="16" t="n">
        <v>1.0032</v>
      </c>
      <c r="K804" s="17" t="n">
        <v>47</v>
      </c>
      <c r="L804" s="16" t="n">
        <v>1</v>
      </c>
      <c r="M804" s="18" t="n">
        <v>275022.6729836181</v>
      </c>
      <c r="N804" s="18" t="n">
        <v>293848.8594103783</v>
      </c>
      <c r="O804" s="19" t="n">
        <v>18826.18642676016</v>
      </c>
      <c r="P804" s="20" t="n">
        <v>0.06845321595678606</v>
      </c>
      <c r="Q804" s="27">
        <f>IF(O804&gt;0,O804,"")</f>
        <v/>
      </c>
      <c r="R804" s="28">
        <f>IF(O804&gt;0,P804,"")</f>
        <v/>
      </c>
    </row>
    <row r="805">
      <c r="A805" t="inlineStr">
        <is>
          <t>110236</t>
        </is>
      </c>
      <c r="B805" t="inlineStr">
        <is>
          <t>Chi Memorial Hospital- Georgia</t>
        </is>
      </c>
      <c r="C805" t="inlineStr">
        <is>
          <t>Georgia</t>
        </is>
      </c>
      <c r="D805" t="inlineStr">
        <is>
          <t>GA</t>
        </is>
      </c>
      <c r="E805" t="inlineStr">
        <is>
          <t>South Atlantic</t>
        </is>
      </c>
      <c r="F805" t="inlineStr">
        <is>
          <t>IPPS</t>
        </is>
      </c>
      <c r="G805" s="16" t="n">
        <v>0.8385</v>
      </c>
      <c r="H805" s="16" t="n">
        <v>0.85</v>
      </c>
      <c r="I805" s="16" t="n">
        <v>1.2508</v>
      </c>
      <c r="J805" s="16" t="n">
        <v>1.2329</v>
      </c>
      <c r="K805" s="17" t="n">
        <v>172</v>
      </c>
      <c r="L805" s="16" t="n">
        <v>1</v>
      </c>
      <c r="M805" s="18" t="n">
        <v>1307277.421982212</v>
      </c>
      <c r="N805" s="18" t="n">
        <v>1340181.522735692</v>
      </c>
      <c r="O805" s="19" t="n">
        <v>32904.10075347987</v>
      </c>
      <c r="P805" s="20" t="n">
        <v>0.02516994495597399</v>
      </c>
      <c r="Q805" s="27">
        <f>IF(O805&gt;0,O805,"")</f>
        <v/>
      </c>
      <c r="R805" s="28">
        <f>IF(O805&gt;0,P805,"")</f>
        <v/>
      </c>
    </row>
    <row r="806">
      <c r="A806" t="inlineStr">
        <is>
          <t>110237</t>
        </is>
      </c>
      <c r="B806" t="inlineStr">
        <is>
          <t>Northeast Georgia Medical Center Lumpkin</t>
        </is>
      </c>
      <c r="C806" t="inlineStr">
        <is>
          <t>Georgia</t>
        </is>
      </c>
      <c r="D806" t="inlineStr">
        <is>
          <t>GA</t>
        </is>
      </c>
      <c r="E806" t="inlineStr">
        <is>
          <t>South Atlantic</t>
        </is>
      </c>
      <c r="F806" t="inlineStr">
        <is>
          <t>IPPS</t>
        </is>
      </c>
      <c r="G806" s="16" t="n">
        <v>1.026</v>
      </c>
      <c r="H806" s="16" t="n">
        <v>1.0092</v>
      </c>
      <c r="I806" s="16" t="n">
        <v>1.0987</v>
      </c>
      <c r="J806" s="16" t="n">
        <v>1.0825</v>
      </c>
      <c r="K806" s="17" t="n">
        <v>327</v>
      </c>
      <c r="L806" s="16" t="n">
        <v>1</v>
      </c>
      <c r="M806" s="18" t="n">
        <v>2467674.185216512</v>
      </c>
      <c r="N806" s="18" t="n">
        <v>2481445.603925161</v>
      </c>
      <c r="O806" s="19" t="n">
        <v>13771.41870864946</v>
      </c>
      <c r="P806" s="20" t="n">
        <v>0.005580728116844636</v>
      </c>
      <c r="Q806" s="27">
        <f>IF(O806&gt;0,O806,"")</f>
        <v/>
      </c>
      <c r="R806" s="28">
        <f>IF(O806&gt;0,P806,"")</f>
        <v/>
      </c>
    </row>
    <row r="807">
      <c r="A807" t="inlineStr">
        <is>
          <t>110252</t>
        </is>
      </c>
      <c r="B807" t="inlineStr">
        <is>
          <t>Northside Hospital Duluth</t>
        </is>
      </c>
      <c r="C807" t="inlineStr">
        <is>
          <t>Georgia</t>
        </is>
      </c>
      <c r="D807" t="inlineStr">
        <is>
          <t>GA</t>
        </is>
      </c>
      <c r="E807" t="inlineStr">
        <is>
          <t>South Atlantic</t>
        </is>
      </c>
      <c r="F807" t="inlineStr">
        <is>
          <t>IPPS</t>
        </is>
      </c>
      <c r="G807" s="16" t="n">
        <v>0.9696</v>
      </c>
      <c r="H807" s="16" t="n">
        <v>1.0092</v>
      </c>
      <c r="I807" s="16" t="n">
        <v>1.6101</v>
      </c>
      <c r="J807" s="16" t="n">
        <v>1.5962</v>
      </c>
      <c r="K807" s="17" t="n">
        <v>1030</v>
      </c>
      <c r="L807" s="16" t="n">
        <v>1</v>
      </c>
      <c r="M807" s="18" t="n">
        <v>10987478.43627487</v>
      </c>
      <c r="N807" s="18" t="n">
        <v>11525336.99790213</v>
      </c>
      <c r="O807" s="19" t="n">
        <v>537858.5616272632</v>
      </c>
      <c r="P807" s="20" t="n">
        <v>0.04895195606041304</v>
      </c>
      <c r="Q807" s="27">
        <f>IF(O807&gt;0,O807,"")</f>
        <v/>
      </c>
      <c r="R807" s="28">
        <f>IF(O807&gt;0,P807,"")</f>
        <v/>
      </c>
    </row>
    <row r="808">
      <c r="A808" t="inlineStr">
        <is>
          <t>120001</t>
        </is>
      </c>
      <c r="B808" t="inlineStr">
        <is>
          <t>The Queens Medical Center</t>
        </is>
      </c>
      <c r="C808" t="inlineStr">
        <is>
          <t>Hawaii</t>
        </is>
      </c>
      <c r="D808" t="inlineStr">
        <is>
          <t>HI</t>
        </is>
      </c>
      <c r="E808" t="inlineStr">
        <is>
          <t>Pacific</t>
        </is>
      </c>
      <c r="F808" t="inlineStr">
        <is>
          <t>Rural Referral Center (RRC)</t>
        </is>
      </c>
      <c r="G808" s="16" t="n">
        <v>1.2605</v>
      </c>
      <c r="H808" s="16" t="n">
        <v>1.2087</v>
      </c>
      <c r="I808" s="16" t="n">
        <v>2.101</v>
      </c>
      <c r="J808" s="16" t="n">
        <v>2.0976</v>
      </c>
      <c r="K808" s="17" t="n">
        <v>5911</v>
      </c>
      <c r="L808" s="16" t="n">
        <v>1.2</v>
      </c>
      <c r="M808" s="18" t="n">
        <v>103981444.7055496</v>
      </c>
      <c r="N808" s="18" t="n">
        <v>104168896.1792032</v>
      </c>
      <c r="O808" s="19" t="n">
        <v>187451.4736536294</v>
      </c>
      <c r="P808" s="20" t="n">
        <v>0.001802739654026224</v>
      </c>
      <c r="Q808" s="27">
        <f>IF(O808&gt;0,O808,"")</f>
        <v/>
      </c>
      <c r="R808" s="28">
        <f>IF(O808&gt;0,P808,"")</f>
        <v/>
      </c>
    </row>
    <row r="809">
      <c r="A809" t="inlineStr">
        <is>
          <t>120002</t>
        </is>
      </c>
      <c r="B809" t="inlineStr">
        <is>
          <t>Maui Memorial Medical Center</t>
        </is>
      </c>
      <c r="C809" t="inlineStr">
        <is>
          <t>Hawaii</t>
        </is>
      </c>
      <c r="D809" t="inlineStr">
        <is>
          <t>HI</t>
        </is>
      </c>
      <c r="E809" t="inlineStr">
        <is>
          <t>Pacific</t>
        </is>
      </c>
      <c r="F809" t="inlineStr">
        <is>
          <t>Sole Community Hospital (SCH)</t>
        </is>
      </c>
      <c r="G809" s="16" t="n">
        <v>1.2605</v>
      </c>
      <c r="H809" s="16" t="n">
        <v>1.2087</v>
      </c>
      <c r="I809" s="16" t="n">
        <v>1.8662</v>
      </c>
      <c r="J809" s="16" t="n">
        <v>1.8625</v>
      </c>
      <c r="K809" s="17" t="n">
        <v>1341</v>
      </c>
      <c r="L809" s="16" t="n">
        <v>1.24</v>
      </c>
      <c r="M809" s="18" t="n">
        <v>21183287.60454488</v>
      </c>
      <c r="N809" s="18" t="n">
        <v>21220256.63685708</v>
      </c>
      <c r="O809" s="19" t="n">
        <v>36969.03231219947</v>
      </c>
      <c r="P809" s="20" t="n">
        <v>0.001745198054350532</v>
      </c>
      <c r="Q809" s="27">
        <f>IF(O809&gt;0,O809,"")</f>
        <v/>
      </c>
      <c r="R809" s="28">
        <f>IF(O809&gt;0,P809,"")</f>
        <v/>
      </c>
    </row>
    <row r="810">
      <c r="A810" t="inlineStr">
        <is>
          <t>120005</t>
        </is>
      </c>
      <c r="B810" t="inlineStr">
        <is>
          <t>Hilo Benioff Medical Center</t>
        </is>
      </c>
      <c r="C810" t="inlineStr">
        <is>
          <t>Hawaii</t>
        </is>
      </c>
      <c r="D810" t="inlineStr">
        <is>
          <t>HI</t>
        </is>
      </c>
      <c r="E810" t="inlineStr">
        <is>
          <t>Pacific</t>
        </is>
      </c>
      <c r="F810" t="inlineStr">
        <is>
          <t>Sole Community Hospital (SCH)</t>
        </is>
      </c>
      <c r="G810" s="16" t="n">
        <v>1.2605</v>
      </c>
      <c r="H810" s="16" t="n">
        <v>1.2087</v>
      </c>
      <c r="I810" s="16" t="n">
        <v>1.6343</v>
      </c>
      <c r="J810" s="16" t="n">
        <v>1.6219</v>
      </c>
      <c r="K810" s="17" t="n">
        <v>1786</v>
      </c>
      <c r="L810" s="16" t="n">
        <v>1.32</v>
      </c>
      <c r="M810" s="18" t="n">
        <v>25243088.24178791</v>
      </c>
      <c r="N810" s="18" t="n">
        <v>25160106.99441863</v>
      </c>
      <c r="O810" s="19" t="n">
        <v>-82981.24736928195</v>
      </c>
      <c r="P810" s="20" t="n">
        <v>-0.003287285873045958</v>
      </c>
      <c r="Q810" s="27">
        <f>IF(O810&gt;0,O810,"")</f>
        <v/>
      </c>
      <c r="R810" s="28">
        <f>IF(O810&gt;0,P810,"")</f>
        <v/>
      </c>
    </row>
    <row r="811">
      <c r="A811" t="inlineStr">
        <is>
          <t>120006</t>
        </is>
      </c>
      <c r="B811" t="inlineStr">
        <is>
          <t>Adventist Health Castle</t>
        </is>
      </c>
      <c r="C811" t="inlineStr">
        <is>
          <t>Hawaii</t>
        </is>
      </c>
      <c r="D811" t="inlineStr">
        <is>
          <t>HI</t>
        </is>
      </c>
      <c r="E811" t="inlineStr">
        <is>
          <t>Pacific</t>
        </is>
      </c>
      <c r="F811" t="inlineStr">
        <is>
          <t>Rural Referral Center (RRC)</t>
        </is>
      </c>
      <c r="G811" s="16" t="n">
        <v>1.2605</v>
      </c>
      <c r="H811" s="16" t="n">
        <v>1.2087</v>
      </c>
      <c r="I811" s="16" t="n">
        <v>1.7102</v>
      </c>
      <c r="J811" s="16" t="n">
        <v>1.7063</v>
      </c>
      <c r="K811" s="17" t="n">
        <v>1196</v>
      </c>
      <c r="L811" s="16" t="n">
        <v>1.2</v>
      </c>
      <c r="M811" s="18" t="n">
        <v>17125644.20915445</v>
      </c>
      <c r="N811" s="18" t="n">
        <v>17145138.54750041</v>
      </c>
      <c r="O811" s="19" t="n">
        <v>19494.33834596723</v>
      </c>
      <c r="P811" s="20" t="n">
        <v>0.00113831270274473</v>
      </c>
      <c r="Q811" s="27">
        <f>IF(O811&gt;0,O811,"")</f>
        <v/>
      </c>
      <c r="R811" s="28">
        <f>IF(O811&gt;0,P811,"")</f>
        <v/>
      </c>
    </row>
    <row r="812">
      <c r="A812" t="inlineStr">
        <is>
          <t>120007</t>
        </is>
      </c>
      <c r="B812" t="inlineStr">
        <is>
          <t>Kuakini Medical Center</t>
        </is>
      </c>
      <c r="C812" t="inlineStr">
        <is>
          <t>Hawaii</t>
        </is>
      </c>
      <c r="D812" t="inlineStr">
        <is>
          <t>HI</t>
        </is>
      </c>
      <c r="E812" t="inlineStr">
        <is>
          <t>Pacific</t>
        </is>
      </c>
      <c r="F812" t="inlineStr">
        <is>
          <t>IPPS</t>
        </is>
      </c>
      <c r="G812" s="16" t="n">
        <v>1.2605</v>
      </c>
      <c r="H812" s="16" t="n">
        <v>1.2087</v>
      </c>
      <c r="I812" s="16" t="n">
        <v>2.0453</v>
      </c>
      <c r="J812" s="16" t="n">
        <v>2.0485</v>
      </c>
      <c r="K812" s="17" t="n">
        <v>884</v>
      </c>
      <c r="L812" s="16" t="n">
        <v>1.2</v>
      </c>
      <c r="M812" s="18" t="n">
        <v>15138335.24979842</v>
      </c>
      <c r="N812" s="18" t="n">
        <v>15213973.72263474</v>
      </c>
      <c r="O812" s="19" t="n">
        <v>75638.47283631563</v>
      </c>
      <c r="P812" s="20" t="n">
        <v>0.004996485517608206</v>
      </c>
      <c r="Q812" s="27">
        <f>IF(O812&gt;0,O812,"")</f>
        <v/>
      </c>
      <c r="R812" s="28">
        <f>IF(O812&gt;0,P812,"")</f>
        <v/>
      </c>
    </row>
    <row r="813">
      <c r="A813" t="inlineStr">
        <is>
          <t>120011</t>
        </is>
      </c>
      <c r="B813" t="inlineStr">
        <is>
          <t>Kaiser Foundation Hospital</t>
        </is>
      </c>
      <c r="C813" t="inlineStr">
        <is>
          <t>Hawaii</t>
        </is>
      </c>
      <c r="D813" t="inlineStr">
        <is>
          <t>HI</t>
        </is>
      </c>
      <c r="E813" t="inlineStr">
        <is>
          <t>Pacific</t>
        </is>
      </c>
      <c r="F813" t="inlineStr">
        <is>
          <t>Rural Referral Center (RRC)</t>
        </is>
      </c>
      <c r="G813" s="16" t="n">
        <v>1.2605</v>
      </c>
      <c r="H813" s="16" t="n">
        <v>1.2087</v>
      </c>
      <c r="I813" s="16" t="n">
        <v>1.9988</v>
      </c>
      <c r="J813" s="16" t="n">
        <v>1.9941</v>
      </c>
      <c r="K813" s="17" t="n">
        <v>377</v>
      </c>
      <c r="L813" s="16" t="n">
        <v>1.2</v>
      </c>
      <c r="M813" s="18" t="n">
        <v>6309276.004538493</v>
      </c>
      <c r="N813" s="18" t="n">
        <v>6316008.593151891</v>
      </c>
      <c r="O813" s="19" t="n">
        <v>6732.588613397442</v>
      </c>
      <c r="P813" s="20" t="n">
        <v>0.00106709369007703</v>
      </c>
      <c r="Q813" s="27">
        <f>IF(O813&gt;0,O813,"")</f>
        <v/>
      </c>
      <c r="R813" s="28">
        <f>IF(O813&gt;0,P813,"")</f>
        <v/>
      </c>
    </row>
    <row r="814">
      <c r="A814" t="inlineStr">
        <is>
          <t>120014</t>
        </is>
      </c>
      <c r="B814" t="inlineStr">
        <is>
          <t>Wilcox Memorial Hospital</t>
        </is>
      </c>
      <c r="C814" t="inlineStr">
        <is>
          <t>Hawaii</t>
        </is>
      </c>
      <c r="D814" t="inlineStr">
        <is>
          <t>HI</t>
        </is>
      </c>
      <c r="E814" t="inlineStr">
        <is>
          <t>Pacific</t>
        </is>
      </c>
      <c r="F814" t="inlineStr">
        <is>
          <t>Sole Community Hospital (SCH)</t>
        </is>
      </c>
      <c r="G814" s="16" t="n">
        <v>1.2605</v>
      </c>
      <c r="H814" s="16" t="n">
        <v>1.2087</v>
      </c>
      <c r="I814" s="16" t="n">
        <v>1.6086</v>
      </c>
      <c r="J814" s="16" t="n">
        <v>1.5968</v>
      </c>
      <c r="K814" s="17" t="n">
        <v>603</v>
      </c>
      <c r="L814" s="16" t="n">
        <v>1.26</v>
      </c>
      <c r="M814" s="18" t="n">
        <v>8255080.603120149</v>
      </c>
      <c r="N814" s="18" t="n">
        <v>8226377.679102764</v>
      </c>
      <c r="O814" s="19" t="n">
        <v>-28702.92401738558</v>
      </c>
      <c r="P814" s="20" t="n">
        <v>-0.003477001061205486</v>
      </c>
      <c r="Q814" s="27">
        <f>IF(O814&gt;0,O814,"")</f>
        <v/>
      </c>
      <c r="R814" s="28">
        <f>IF(O814&gt;0,P814,"")</f>
        <v/>
      </c>
    </row>
    <row r="815">
      <c r="A815" t="inlineStr">
        <is>
          <t>120019</t>
        </is>
      </c>
      <c r="B815" t="inlineStr">
        <is>
          <t>Kona Community Hospital</t>
        </is>
      </c>
      <c r="C815" t="inlineStr">
        <is>
          <t>Hawaii</t>
        </is>
      </c>
      <c r="D815" t="inlineStr">
        <is>
          <t>HI</t>
        </is>
      </c>
      <c r="E815" t="inlineStr">
        <is>
          <t>Pacific</t>
        </is>
      </c>
      <c r="F815" t="inlineStr">
        <is>
          <t>Sole Community Hospital (SCH)</t>
        </is>
      </c>
      <c r="G815" s="16" t="n">
        <v>1.2605</v>
      </c>
      <c r="H815" s="16" t="n">
        <v>1.2087</v>
      </c>
      <c r="I815" s="16" t="n">
        <v>1.5511</v>
      </c>
      <c r="J815" s="16" t="n">
        <v>1.5367</v>
      </c>
      <c r="K815" s="17" t="n">
        <v>583</v>
      </c>
      <c r="L815" s="16" t="n">
        <v>1.32</v>
      </c>
      <c r="M815" s="18" t="n">
        <v>7820555.506702003</v>
      </c>
      <c r="N815" s="18" t="n">
        <v>7781522.925907125</v>
      </c>
      <c r="O815" s="19" t="n">
        <v>-39032.5807948783</v>
      </c>
      <c r="P815" s="20" t="n">
        <v>-0.00499102407257751</v>
      </c>
      <c r="Q815" s="27">
        <f>IF(O815&gt;0,O815,"")</f>
        <v/>
      </c>
      <c r="R815" s="28">
        <f>IF(O815&gt;0,P815,"")</f>
        <v/>
      </c>
    </row>
    <row r="816">
      <c r="A816" t="inlineStr">
        <is>
          <t>120022</t>
        </is>
      </c>
      <c r="B816" t="inlineStr">
        <is>
          <t>Straub Clinic And Hospital</t>
        </is>
      </c>
      <c r="C816" t="inlineStr">
        <is>
          <t>Hawaii</t>
        </is>
      </c>
      <c r="D816" t="inlineStr">
        <is>
          <t>HI</t>
        </is>
      </c>
      <c r="E816" t="inlineStr">
        <is>
          <t>Pacific</t>
        </is>
      </c>
      <c r="F816" t="inlineStr">
        <is>
          <t>Rural Referral Center (RRC)</t>
        </is>
      </c>
      <c r="G816" s="16" t="n">
        <v>1.2605</v>
      </c>
      <c r="H816" s="16" t="n">
        <v>1.2087</v>
      </c>
      <c r="I816" s="16" t="n">
        <v>2.5135</v>
      </c>
      <c r="J816" s="16" t="n">
        <v>2.5225</v>
      </c>
      <c r="K816" s="17" t="n">
        <v>2203</v>
      </c>
      <c r="L816" s="16" t="n">
        <v>1.2</v>
      </c>
      <c r="M816" s="18" t="n">
        <v>46362006.35236412</v>
      </c>
      <c r="N816" s="18" t="n">
        <v>46687444.25062568</v>
      </c>
      <c r="O816" s="19" t="n">
        <v>325437.898261562</v>
      </c>
      <c r="P816" s="20" t="n">
        <v>0.007019495571182654</v>
      </c>
      <c r="Q816" s="27">
        <f>IF(O816&gt;0,O816,"")</f>
        <v/>
      </c>
      <c r="R816" s="28">
        <f>IF(O816&gt;0,P816,"")</f>
        <v/>
      </c>
    </row>
    <row r="817">
      <c r="A817" t="inlineStr">
        <is>
          <t>120026</t>
        </is>
      </c>
      <c r="B817" t="inlineStr">
        <is>
          <t>Pali Momi Medical Center</t>
        </is>
      </c>
      <c r="C817" t="inlineStr">
        <is>
          <t>Hawaii</t>
        </is>
      </c>
      <c r="D817" t="inlineStr">
        <is>
          <t>HI</t>
        </is>
      </c>
      <c r="E817" t="inlineStr">
        <is>
          <t>Pacific</t>
        </is>
      </c>
      <c r="F817" t="inlineStr">
        <is>
          <t>Rural Referral Center (RRC)</t>
        </is>
      </c>
      <c r="G817" s="16" t="n">
        <v>1.2605</v>
      </c>
      <c r="H817" s="16" t="n">
        <v>1.2087</v>
      </c>
      <c r="I817" s="16" t="n">
        <v>2.075</v>
      </c>
      <c r="J817" s="16" t="n">
        <v>2.0666</v>
      </c>
      <c r="K817" s="17" t="n">
        <v>1753</v>
      </c>
      <c r="L817" s="16" t="n">
        <v>1.2</v>
      </c>
      <c r="M817" s="18" t="n">
        <v>30455718.70258582</v>
      </c>
      <c r="N817" s="18" t="n">
        <v>30436364.02139534</v>
      </c>
      <c r="O817" s="19" t="n">
        <v>-19354.68119048327</v>
      </c>
      <c r="P817" s="20" t="n">
        <v>-0.0006355023626101451</v>
      </c>
      <c r="Q817" s="27">
        <f>IF(O817&gt;0,O817,"")</f>
        <v/>
      </c>
      <c r="R817" s="28">
        <f>IF(O817&gt;0,P817,"")</f>
        <v/>
      </c>
    </row>
    <row r="818">
      <c r="A818" t="inlineStr">
        <is>
          <t>120028</t>
        </is>
      </c>
      <c r="B818" t="inlineStr">
        <is>
          <t>North Hawaii Community Hospital, Inc</t>
        </is>
      </c>
      <c r="C818" t="inlineStr">
        <is>
          <t>Hawaii</t>
        </is>
      </c>
      <c r="D818" t="inlineStr">
        <is>
          <t>HI</t>
        </is>
      </c>
      <c r="E818" t="inlineStr">
        <is>
          <t>Pacific</t>
        </is>
      </c>
      <c r="F818" t="inlineStr">
        <is>
          <t>Sole Community Hospital (SCH)</t>
        </is>
      </c>
      <c r="G818" s="16" t="n">
        <v>1.2605</v>
      </c>
      <c r="H818" s="16" t="n">
        <v>1.2087</v>
      </c>
      <c r="I818" s="16" t="n">
        <v>1.48</v>
      </c>
      <c r="J818" s="16" t="n">
        <v>1.4818</v>
      </c>
      <c r="K818" s="17" t="n">
        <v>346</v>
      </c>
      <c r="L818" s="16" t="n">
        <v>1.32</v>
      </c>
      <c r="M818" s="18" t="n">
        <v>4428606.206730024</v>
      </c>
      <c r="N818" s="18" t="n">
        <v>4453204.553939654</v>
      </c>
      <c r="O818" s="19" t="n">
        <v>24598.34720963053</v>
      </c>
      <c r="P818" s="20" t="n">
        <v>0.005554421879337373</v>
      </c>
      <c r="Q818" s="27">
        <f>IF(O818&gt;0,O818,"")</f>
        <v/>
      </c>
      <c r="R818" s="28">
        <f>IF(O818&gt;0,P818,"")</f>
        <v/>
      </c>
    </row>
    <row r="819">
      <c r="A819" t="inlineStr">
        <is>
          <t>130002</t>
        </is>
      </c>
      <c r="B819" t="inlineStr">
        <is>
          <t>St Luke'S Magic Valley Rmc</t>
        </is>
      </c>
      <c r="C819" t="inlineStr">
        <is>
          <t>Idaho</t>
        </is>
      </c>
      <c r="D819" t="inlineStr">
        <is>
          <t>ID</t>
        </is>
      </c>
      <c r="E819" t="inlineStr">
        <is>
          <t>Mountain</t>
        </is>
      </c>
      <c r="F819" t="inlineStr">
        <is>
          <t>SCH/RRC</t>
        </is>
      </c>
      <c r="G819" s="16" t="n">
        <v>1.0339</v>
      </c>
      <c r="H819" s="16" t="n">
        <v>1.0218</v>
      </c>
      <c r="I819" s="16" t="n">
        <v>1.7385</v>
      </c>
      <c r="J819" s="16" t="n">
        <v>1.7308</v>
      </c>
      <c r="K819" s="17" t="n">
        <v>2099</v>
      </c>
      <c r="L819" s="16" t="n">
        <v>1</v>
      </c>
      <c r="M819" s="18" t="n">
        <v>25192345.13977278</v>
      </c>
      <c r="N819" s="18" t="n">
        <v>25678134.39067883</v>
      </c>
      <c r="O819" s="19" t="n">
        <v>485789.2509060502</v>
      </c>
      <c r="P819" s="20" t="n">
        <v>0.01928320877674478</v>
      </c>
      <c r="Q819" s="27">
        <f>IF(O819&gt;0,O819,"")</f>
        <v/>
      </c>
      <c r="R819" s="28">
        <f>IF(O819&gt;0,P819,"")</f>
        <v/>
      </c>
    </row>
    <row r="820">
      <c r="A820" t="inlineStr">
        <is>
          <t>130003</t>
        </is>
      </c>
      <c r="B820" t="inlineStr">
        <is>
          <t>St Joseph Regional Medical Center</t>
        </is>
      </c>
      <c r="C820" t="inlineStr">
        <is>
          <t>Idaho</t>
        </is>
      </c>
      <c r="D820" t="inlineStr">
        <is>
          <t>ID</t>
        </is>
      </c>
      <c r="E820" t="inlineStr">
        <is>
          <t>Mountain</t>
        </is>
      </c>
      <c r="F820" t="inlineStr">
        <is>
          <t>SCH/RRC</t>
        </is>
      </c>
      <c r="G820" s="16" t="n">
        <v>1.1459</v>
      </c>
      <c r="H820" s="16" t="n">
        <v>1.1295</v>
      </c>
      <c r="I820" s="16" t="n">
        <v>1.9955</v>
      </c>
      <c r="J820" s="16" t="n">
        <v>2.0058</v>
      </c>
      <c r="K820" s="17" t="n">
        <v>1330</v>
      </c>
      <c r="L820" s="16" t="n">
        <v>1</v>
      </c>
      <c r="M820" s="18" t="n">
        <v>19647263.86844777</v>
      </c>
      <c r="N820" s="18" t="n">
        <v>20177025.01250441</v>
      </c>
      <c r="O820" s="19" t="n">
        <v>529761.1440566406</v>
      </c>
      <c r="P820" s="20" t="n">
        <v>0.02696360916226114</v>
      </c>
      <c r="Q820" s="27">
        <f>IF(O820&gt;0,O820,"")</f>
        <v/>
      </c>
      <c r="R820" s="28">
        <f>IF(O820&gt;0,P820,"")</f>
        <v/>
      </c>
    </row>
    <row r="821">
      <c r="A821" t="inlineStr">
        <is>
          <t>130006</t>
        </is>
      </c>
      <c r="B821" t="inlineStr">
        <is>
          <t>St Luke'S Regional Medical Center</t>
        </is>
      </c>
      <c r="C821" t="inlineStr">
        <is>
          <t>Idaho</t>
        </is>
      </c>
      <c r="D821" t="inlineStr">
        <is>
          <t>ID</t>
        </is>
      </c>
      <c r="E821" t="inlineStr">
        <is>
          <t>Mountain</t>
        </is>
      </c>
      <c r="F821" t="inlineStr">
        <is>
          <t>Rural Referral Center (RRC)</t>
        </is>
      </c>
      <c r="G821" s="16" t="n">
        <v>1.0948</v>
      </c>
      <c r="H821" s="16" t="n">
        <v>1.1173</v>
      </c>
      <c r="I821" s="16" t="n">
        <v>2.0987</v>
      </c>
      <c r="J821" s="16" t="n">
        <v>2.1105</v>
      </c>
      <c r="K821" s="17" t="n">
        <v>5603</v>
      </c>
      <c r="L821" s="16" t="n">
        <v>1</v>
      </c>
      <c r="M821" s="18" t="n">
        <v>84372202.28908989</v>
      </c>
      <c r="N821" s="18" t="n">
        <v>88774910.92905509</v>
      </c>
      <c r="O821" s="19" t="n">
        <v>4402708.639965206</v>
      </c>
      <c r="P821" s="20" t="n">
        <v>0.05218198080073723</v>
      </c>
      <c r="Q821" s="27">
        <f>IF(O821&gt;0,O821,"")</f>
        <v/>
      </c>
      <c r="R821" s="28">
        <f>IF(O821&gt;0,P821,"")</f>
        <v/>
      </c>
    </row>
    <row r="822">
      <c r="A822" t="inlineStr">
        <is>
          <t>130007</t>
        </is>
      </c>
      <c r="B822" t="inlineStr">
        <is>
          <t>Saint Alphonsus Regional Medical Center</t>
        </is>
      </c>
      <c r="C822" t="inlineStr">
        <is>
          <t>Idaho</t>
        </is>
      </c>
      <c r="D822" t="inlineStr">
        <is>
          <t>ID</t>
        </is>
      </c>
      <c r="E822" t="inlineStr">
        <is>
          <t>Mountain</t>
        </is>
      </c>
      <c r="F822" t="inlineStr">
        <is>
          <t>Rural Referral Center (RRC)</t>
        </is>
      </c>
      <c r="G822" s="16" t="n">
        <v>1.0948</v>
      </c>
      <c r="H822" s="16" t="n">
        <v>1.0401</v>
      </c>
      <c r="I822" s="16" t="n">
        <v>2.2271</v>
      </c>
      <c r="J822" s="16" t="n">
        <v>2.2316</v>
      </c>
      <c r="K822" s="17" t="n">
        <v>3843</v>
      </c>
      <c r="L822" s="16" t="n">
        <v>1</v>
      </c>
      <c r="M822" s="18" t="n">
        <v>61409915.90209638</v>
      </c>
      <c r="N822" s="18" t="n">
        <v>61338244.91680184</v>
      </c>
      <c r="O822" s="19" t="n">
        <v>-71670.98529454321</v>
      </c>
      <c r="P822" s="20" t="n">
        <v>-0.001167091409289758</v>
      </c>
      <c r="Q822" s="27">
        <f>IF(O822&gt;0,O822,"")</f>
        <v/>
      </c>
      <c r="R822" s="28">
        <f>IF(O822&gt;0,P822,"")</f>
        <v/>
      </c>
    </row>
    <row r="823">
      <c r="A823" t="inlineStr">
        <is>
          <t>130013</t>
        </is>
      </c>
      <c r="B823" t="inlineStr">
        <is>
          <t>Saint Alphonsus Medical Center - Nampa</t>
        </is>
      </c>
      <c r="C823" t="inlineStr">
        <is>
          <t>Idaho</t>
        </is>
      </c>
      <c r="D823" t="inlineStr">
        <is>
          <t>ID</t>
        </is>
      </c>
      <c r="E823" t="inlineStr">
        <is>
          <t>Mountain</t>
        </is>
      </c>
      <c r="F823" t="inlineStr">
        <is>
          <t>Rural Referral Center (RRC)</t>
        </is>
      </c>
      <c r="G823" s="16" t="n">
        <v>1.0948</v>
      </c>
      <c r="H823" s="16" t="n">
        <v>1.0401</v>
      </c>
      <c r="I823" s="16" t="n">
        <v>1.6015</v>
      </c>
      <c r="J823" s="16" t="n">
        <v>1.5955</v>
      </c>
      <c r="K823" s="17" t="n">
        <v>1169</v>
      </c>
      <c r="L823" s="16" t="n">
        <v>1</v>
      </c>
      <c r="M823" s="18" t="n">
        <v>13432902.24921349</v>
      </c>
      <c r="N823" s="18" t="n">
        <v>13340003.01572812</v>
      </c>
      <c r="O823" s="19" t="n">
        <v>-92899.23348537646</v>
      </c>
      <c r="P823" s="20" t="n">
        <v>-0.006915797625998193</v>
      </c>
      <c r="Q823" s="27">
        <f>IF(O823&gt;0,O823,"")</f>
        <v/>
      </c>
      <c r="R823" s="28">
        <f>IF(O823&gt;0,P823,"")</f>
        <v/>
      </c>
    </row>
    <row r="824">
      <c r="A824" t="inlineStr">
        <is>
          <t>130014</t>
        </is>
      </c>
      <c r="B824" t="inlineStr">
        <is>
          <t>West Valley Medical Center</t>
        </is>
      </c>
      <c r="C824" t="inlineStr">
        <is>
          <t>Idaho</t>
        </is>
      </c>
      <c r="D824" t="inlineStr">
        <is>
          <t>ID</t>
        </is>
      </c>
      <c r="E824" t="inlineStr">
        <is>
          <t>Mountain</t>
        </is>
      </c>
      <c r="F824" t="inlineStr">
        <is>
          <t>IPPS</t>
        </is>
      </c>
      <c r="G824" s="16" t="n">
        <v>0.9816</v>
      </c>
      <c r="H824" s="16" t="n">
        <v>0.9675</v>
      </c>
      <c r="I824" s="16" t="n">
        <v>1.7598</v>
      </c>
      <c r="J824" s="16" t="n">
        <v>1.7703</v>
      </c>
      <c r="K824" s="17" t="n">
        <v>426</v>
      </c>
      <c r="L824" s="16" t="n">
        <v>1</v>
      </c>
      <c r="M824" s="18" t="n">
        <v>5004511.271451591</v>
      </c>
      <c r="N824" s="18" t="n">
        <v>5148919.533987601</v>
      </c>
      <c r="O824" s="19" t="n">
        <v>144408.2625360107</v>
      </c>
      <c r="P824" s="20" t="n">
        <v>0.02885561740260087</v>
      </c>
      <c r="Q824" s="27">
        <f>IF(O824&gt;0,O824,"")</f>
        <v/>
      </c>
      <c r="R824" s="28">
        <f>IF(O824&gt;0,P824,"")</f>
        <v/>
      </c>
    </row>
    <row r="825">
      <c r="A825" t="inlineStr">
        <is>
          <t>130018</t>
        </is>
      </c>
      <c r="B825" t="inlineStr">
        <is>
          <t>Eastern Idaho Regional Medical Center</t>
        </is>
      </c>
      <c r="C825" t="inlineStr">
        <is>
          <t>Idaho</t>
        </is>
      </c>
      <c r="D825" t="inlineStr">
        <is>
          <t>ID</t>
        </is>
      </c>
      <c r="E825" t="inlineStr">
        <is>
          <t>Mountain</t>
        </is>
      </c>
      <c r="F825" t="inlineStr">
        <is>
          <t>Rural Referral Center (RRC)</t>
        </is>
      </c>
      <c r="G825" s="16" t="n">
        <v>0.945</v>
      </c>
      <c r="H825" s="16" t="n">
        <v>0.9416</v>
      </c>
      <c r="I825" s="16" t="n">
        <v>2.413</v>
      </c>
      <c r="J825" s="16" t="n">
        <v>2.4328</v>
      </c>
      <c r="K825" s="17" t="n">
        <v>2271</v>
      </c>
      <c r="L825" s="16" t="n">
        <v>1</v>
      </c>
      <c r="M825" s="18" t="n">
        <v>35741953.85387807</v>
      </c>
      <c r="N825" s="18" t="n">
        <v>37102818.15859323</v>
      </c>
      <c r="O825" s="19" t="n">
        <v>1360864.304715164</v>
      </c>
      <c r="P825" s="20" t="n">
        <v>0.03807470375790628</v>
      </c>
      <c r="Q825" s="27">
        <f>IF(O825&gt;0,O825,"")</f>
        <v/>
      </c>
      <c r="R825" s="28">
        <f>IF(O825&gt;0,P825,"")</f>
        <v/>
      </c>
    </row>
    <row r="826">
      <c r="A826" t="inlineStr">
        <is>
          <t>130025</t>
        </is>
      </c>
      <c r="B826" t="inlineStr">
        <is>
          <t>Madison Memorial Hospital</t>
        </is>
      </c>
      <c r="C826" t="inlineStr">
        <is>
          <t>Idaho</t>
        </is>
      </c>
      <c r="D826" t="inlineStr">
        <is>
          <t>ID</t>
        </is>
      </c>
      <c r="E826" t="inlineStr">
        <is>
          <t>Mountain</t>
        </is>
      </c>
      <c r="F826" t="inlineStr">
        <is>
          <t>IPPS</t>
        </is>
      </c>
      <c r="G826" s="16" t="n">
        <v>0.945</v>
      </c>
      <c r="H826" s="16" t="n">
        <v>0.9416</v>
      </c>
      <c r="I826" s="16" t="n">
        <v>1.5689</v>
      </c>
      <c r="J826" s="16" t="n">
        <v>1.5788</v>
      </c>
      <c r="K826" s="17" t="n">
        <v>219</v>
      </c>
      <c r="L826" s="16" t="n">
        <v>1</v>
      </c>
      <c r="M826" s="18" t="n">
        <v>2241006.99168501</v>
      </c>
      <c r="N826" s="18" t="n">
        <v>2321959.225428094</v>
      </c>
      <c r="O826" s="19" t="n">
        <v>80952.23374308366</v>
      </c>
      <c r="P826" s="20" t="n">
        <v>0.03612315090646628</v>
      </c>
      <c r="Q826" s="27">
        <f>IF(O826&gt;0,O826,"")</f>
        <v/>
      </c>
      <c r="R826" s="28">
        <f>IF(O826&gt;0,P826,"")</f>
        <v/>
      </c>
    </row>
    <row r="827">
      <c r="A827" t="inlineStr">
        <is>
          <t>130028</t>
        </is>
      </c>
      <c r="B827" t="inlineStr">
        <is>
          <t>Portneuf Medical Center</t>
        </is>
      </c>
      <c r="C827" t="inlineStr">
        <is>
          <t>Idaho</t>
        </is>
      </c>
      <c r="D827" t="inlineStr">
        <is>
          <t>ID</t>
        </is>
      </c>
      <c r="E827" t="inlineStr">
        <is>
          <t>Mountain</t>
        </is>
      </c>
      <c r="F827" t="inlineStr">
        <is>
          <t>SCH/RRC</t>
        </is>
      </c>
      <c r="G827" s="16" t="n">
        <v>0.945</v>
      </c>
      <c r="H827" s="16" t="n">
        <v>0.9416</v>
      </c>
      <c r="I827" s="16" t="n">
        <v>2.1122</v>
      </c>
      <c r="J827" s="16" t="n">
        <v>2.1141</v>
      </c>
      <c r="K827" s="17" t="n">
        <v>1843</v>
      </c>
      <c r="L827" s="16" t="n">
        <v>1</v>
      </c>
      <c r="M827" s="18" t="n">
        <v>25390088.06077881</v>
      </c>
      <c r="N827" s="18" t="n">
        <v>26165812.07620288</v>
      </c>
      <c r="O827" s="19" t="n">
        <v>775724.015424069</v>
      </c>
      <c r="P827" s="20" t="n">
        <v>0.03055223808468644</v>
      </c>
      <c r="Q827" s="27">
        <f>IF(O827&gt;0,O827,"")</f>
        <v/>
      </c>
      <c r="R827" s="28">
        <f>IF(O827&gt;0,P827,"")</f>
        <v/>
      </c>
    </row>
    <row r="828">
      <c r="A828" t="inlineStr">
        <is>
          <t>130049</t>
        </is>
      </c>
      <c r="B828" t="inlineStr">
        <is>
          <t>Kootenai Health</t>
        </is>
      </c>
      <c r="C828" t="inlineStr">
        <is>
          <t>Idaho</t>
        </is>
      </c>
      <c r="D828" t="inlineStr">
        <is>
          <t>ID</t>
        </is>
      </c>
      <c r="E828" t="inlineStr">
        <is>
          <t>Mountain</t>
        </is>
      </c>
      <c r="F828" t="inlineStr">
        <is>
          <t>Rural Referral Center (RRC)</t>
        </is>
      </c>
      <c r="G828" s="16" t="n">
        <v>1.0194</v>
      </c>
      <c r="H828" s="16" t="n">
        <v>1.0484</v>
      </c>
      <c r="I828" s="16" t="n">
        <v>2.2112</v>
      </c>
      <c r="J828" s="16" t="n">
        <v>2.2156</v>
      </c>
      <c r="K828" s="17" t="n">
        <v>5448</v>
      </c>
      <c r="L828" s="16" t="n">
        <v>1</v>
      </c>
      <c r="M828" s="18" t="n">
        <v>82387666.07041866</v>
      </c>
      <c r="N828" s="18" t="n">
        <v>86792985.0240348</v>
      </c>
      <c r="O828" s="19" t="n">
        <v>4405318.953616142</v>
      </c>
      <c r="P828" s="20" t="n">
        <v>0.0534706123347494</v>
      </c>
      <c r="Q828" s="27">
        <f>IF(O828&gt;0,O828,"")</f>
        <v/>
      </c>
      <c r="R828" s="28">
        <f>IF(O828&gt;0,P828,"")</f>
        <v/>
      </c>
    </row>
    <row r="829">
      <c r="A829" t="inlineStr">
        <is>
          <t>130063</t>
        </is>
      </c>
      <c r="B829" t="inlineStr">
        <is>
          <t>Treasure Valley Hospital</t>
        </is>
      </c>
      <c r="C829" t="inlineStr">
        <is>
          <t>Idaho</t>
        </is>
      </c>
      <c r="D829" t="inlineStr">
        <is>
          <t>ID</t>
        </is>
      </c>
      <c r="E829" t="inlineStr">
        <is>
          <t>Mountain</t>
        </is>
      </c>
      <c r="F829" t="inlineStr">
        <is>
          <t>IPPS</t>
        </is>
      </c>
      <c r="G829" s="16" t="n">
        <v>0.9816</v>
      </c>
      <c r="H829" s="16" t="n">
        <v>0.9675</v>
      </c>
      <c r="I829" s="16" t="n">
        <v>3.7435</v>
      </c>
      <c r="J829" s="16" t="n">
        <v>3.9467</v>
      </c>
      <c r="K829" s="17" t="n">
        <v>213</v>
      </c>
      <c r="L829" s="16" t="n">
        <v>1</v>
      </c>
      <c r="M829" s="18" t="n">
        <v>5322874.174530922</v>
      </c>
      <c r="N829" s="18" t="n">
        <v>5739490.686547157</v>
      </c>
      <c r="O829" s="19" t="n">
        <v>416616.5120162359</v>
      </c>
      <c r="P829" s="20" t="n">
        <v>0.07826908890870977</v>
      </c>
      <c r="Q829" s="27">
        <f>IF(O829&gt;0,O829,"")</f>
        <v/>
      </c>
      <c r="R829" s="28">
        <f>IF(O829&gt;0,P829,"")</f>
        <v/>
      </c>
    </row>
    <row r="830">
      <c r="A830" t="inlineStr">
        <is>
          <t>130065</t>
        </is>
      </c>
      <c r="B830" t="inlineStr">
        <is>
          <t>Mountain View Hospital</t>
        </is>
      </c>
      <c r="C830" t="inlineStr">
        <is>
          <t>Idaho</t>
        </is>
      </c>
      <c r="D830" t="inlineStr">
        <is>
          <t>ID</t>
        </is>
      </c>
      <c r="E830" t="inlineStr">
        <is>
          <t>Mountain</t>
        </is>
      </c>
      <c r="F830" t="inlineStr">
        <is>
          <t>IPPS</t>
        </is>
      </c>
      <c r="G830" s="16" t="n">
        <v>0.945</v>
      </c>
      <c r="H830" s="16" t="n">
        <v>0.9416</v>
      </c>
      <c r="I830" s="16" t="n">
        <v>2.5563</v>
      </c>
      <c r="J830" s="16" t="n">
        <v>2.6804</v>
      </c>
      <c r="K830" s="17" t="n">
        <v>154</v>
      </c>
      <c r="L830" s="16" t="n">
        <v>1</v>
      </c>
      <c r="M830" s="18" t="n">
        <v>2567653.25389553</v>
      </c>
      <c r="N830" s="18" t="n">
        <v>2772066.768839432</v>
      </c>
      <c r="O830" s="19" t="n">
        <v>204413.5149439028</v>
      </c>
      <c r="P830" s="20" t="n">
        <v>0.07961102794303543</v>
      </c>
      <c r="Q830" s="27">
        <f>IF(O830&gt;0,O830,"")</f>
        <v/>
      </c>
      <c r="R830" s="28">
        <f>IF(O830&gt;0,P830,"")</f>
        <v/>
      </c>
    </row>
    <row r="831">
      <c r="A831" t="inlineStr">
        <is>
          <t>130066</t>
        </is>
      </c>
      <c r="B831" t="inlineStr">
        <is>
          <t>Northwest Specialty Hospital</t>
        </is>
      </c>
      <c r="C831" t="inlineStr">
        <is>
          <t>Idaho</t>
        </is>
      </c>
      <c r="D831" t="inlineStr">
        <is>
          <t>ID</t>
        </is>
      </c>
      <c r="E831" t="inlineStr">
        <is>
          <t>Mountain</t>
        </is>
      </c>
      <c r="F831" t="inlineStr">
        <is>
          <t>IPPS</t>
        </is>
      </c>
      <c r="G831" s="16" t="n">
        <v>1.0194</v>
      </c>
      <c r="H831" s="16" t="n">
        <v>1.0043</v>
      </c>
      <c r="I831" s="16" t="n">
        <v>4.47</v>
      </c>
      <c r="J831" s="16" t="n">
        <v>4.6801</v>
      </c>
      <c r="K831" s="17" t="n">
        <v>335</v>
      </c>
      <c r="L831" s="16" t="n">
        <v>1</v>
      </c>
      <c r="M831" s="18" t="n">
        <v>10241165.99809298</v>
      </c>
      <c r="N831" s="18" t="n">
        <v>10955463.62715237</v>
      </c>
      <c r="O831" s="19" t="n">
        <v>714297.6290593967</v>
      </c>
      <c r="P831" s="20" t="n">
        <v>0.06974768587799544</v>
      </c>
      <c r="Q831" s="27">
        <f>IF(O831&gt;0,O831,"")</f>
        <v/>
      </c>
      <c r="R831" s="28">
        <f>IF(O831&gt;0,P831,"")</f>
        <v/>
      </c>
    </row>
    <row r="832">
      <c r="A832" t="inlineStr">
        <is>
          <t>130071</t>
        </is>
      </c>
      <c r="B832" t="inlineStr">
        <is>
          <t>St Luke'S Nampa Medical Center</t>
        </is>
      </c>
      <c r="C832" t="inlineStr">
        <is>
          <t>Idaho</t>
        </is>
      </c>
      <c r="D832" t="inlineStr">
        <is>
          <t>ID</t>
        </is>
      </c>
      <c r="E832" t="inlineStr">
        <is>
          <t>Mountain</t>
        </is>
      </c>
      <c r="F832" t="inlineStr">
        <is>
          <t>IPPS</t>
        </is>
      </c>
      <c r="G832" s="16" t="n">
        <v>0.9816</v>
      </c>
      <c r="H832" s="16" t="n">
        <v>0.9675</v>
      </c>
      <c r="I832" s="16" t="n">
        <v>1.6288</v>
      </c>
      <c r="J832" s="16" t="n">
        <v>1.6203</v>
      </c>
      <c r="K832" s="17" t="n">
        <v>885</v>
      </c>
      <c r="L832" s="16" t="n">
        <v>1</v>
      </c>
      <c r="M832" s="18" t="n">
        <v>9622763.021595778</v>
      </c>
      <c r="N832" s="18" t="n">
        <v>9790352.731937027</v>
      </c>
      <c r="O832" s="19" t="n">
        <v>167589.7103412487</v>
      </c>
      <c r="P832" s="20" t="n">
        <v>0.01741596566029293</v>
      </c>
      <c r="Q832" s="27">
        <f>IF(O832&gt;0,O832,"")</f>
        <v/>
      </c>
      <c r="R832" s="28">
        <f>IF(O832&gt;0,P832,"")</f>
        <v/>
      </c>
    </row>
    <row r="833">
      <c r="A833" t="inlineStr">
        <is>
          <t>130074</t>
        </is>
      </c>
      <c r="B833" t="inlineStr">
        <is>
          <t>Idaho Falls Community Hospital, Llc</t>
        </is>
      </c>
      <c r="C833" t="inlineStr">
        <is>
          <t>Idaho</t>
        </is>
      </c>
      <c r="D833" t="inlineStr">
        <is>
          <t>ID</t>
        </is>
      </c>
      <c r="E833" t="inlineStr">
        <is>
          <t>Mountain</t>
        </is>
      </c>
      <c r="F833" t="inlineStr">
        <is>
          <t>IPPS</t>
        </is>
      </c>
      <c r="G833" s="16" t="n">
        <v>0.945</v>
      </c>
      <c r="H833" s="16" t="n">
        <v>0.9416</v>
      </c>
      <c r="I833" s="16" t="n">
        <v>1.7369</v>
      </c>
      <c r="J833" s="16" t="n">
        <v>1.7338</v>
      </c>
      <c r="K833" s="17" t="n">
        <v>1076</v>
      </c>
      <c r="L833" s="16" t="n">
        <v>1</v>
      </c>
      <c r="M833" s="18" t="n">
        <v>12189641.13585349</v>
      </c>
      <c r="N833" s="18" t="n">
        <v>12528371.6024737</v>
      </c>
      <c r="O833" s="19" t="n">
        <v>338730.4666202031</v>
      </c>
      <c r="P833" s="20" t="n">
        <v>0.02778838711042053</v>
      </c>
      <c r="Q833" s="27">
        <f>IF(O833&gt;0,O833,"")</f>
        <v/>
      </c>
      <c r="R833" s="28">
        <f>IF(O833&gt;0,P833,"")</f>
        <v/>
      </c>
    </row>
    <row r="834">
      <c r="A834" t="inlineStr">
        <is>
          <t>140001</t>
        </is>
      </c>
      <c r="B834" t="inlineStr">
        <is>
          <t>Graham Hospital Association</t>
        </is>
      </c>
      <c r="C834" t="inlineStr">
        <is>
          <t>Illinois</t>
        </is>
      </c>
      <c r="D834" t="inlineStr">
        <is>
          <t>IL</t>
        </is>
      </c>
      <c r="E834" t="inlineStr">
        <is>
          <t>East North Central</t>
        </is>
      </c>
      <c r="F834" t="inlineStr">
        <is>
          <t>Sole Community Hospital (SCH)</t>
        </is>
      </c>
      <c r="G834" s="16" t="n">
        <v>1.0815</v>
      </c>
      <c r="H834" s="16" t="n">
        <v>1.0274</v>
      </c>
      <c r="I834" s="16" t="n">
        <v>1.4047</v>
      </c>
      <c r="J834" s="16" t="n">
        <v>1.3943</v>
      </c>
      <c r="K834" s="17" t="n">
        <v>555</v>
      </c>
      <c r="L834" s="16" t="n">
        <v>1</v>
      </c>
      <c r="M834" s="18" t="n">
        <v>5547563.80710482</v>
      </c>
      <c r="N834" s="18" t="n">
        <v>5489500.918992784</v>
      </c>
      <c r="O834" s="19" t="n">
        <v>-58062.88811203651</v>
      </c>
      <c r="P834" s="20" t="n">
        <v>-0.01046637589596983</v>
      </c>
      <c r="Q834" s="27">
        <f>IF(O834&gt;0,O834,"")</f>
        <v/>
      </c>
      <c r="R834" s="28">
        <f>IF(O834&gt;0,P834,"")</f>
        <v/>
      </c>
    </row>
    <row r="835">
      <c r="A835" t="inlineStr">
        <is>
          <t>140002</t>
        </is>
      </c>
      <c r="B835" t="inlineStr">
        <is>
          <t>Alton Memorial Hospital</t>
        </is>
      </c>
      <c r="C835" t="inlineStr">
        <is>
          <t>Illinois</t>
        </is>
      </c>
      <c r="D835" t="inlineStr">
        <is>
          <t>IL</t>
        </is>
      </c>
      <c r="E835" t="inlineStr">
        <is>
          <t>East North Central</t>
        </is>
      </c>
      <c r="F835" t="inlineStr">
        <is>
          <t>IPPS</t>
        </is>
      </c>
      <c r="G835" s="16" t="n">
        <v>1.0815</v>
      </c>
      <c r="H835" s="16" t="n">
        <v>1.0274</v>
      </c>
      <c r="I835" s="16" t="n">
        <v>1.436</v>
      </c>
      <c r="J835" s="16" t="n">
        <v>1.4244</v>
      </c>
      <c r="K835" s="17" t="n">
        <v>1910</v>
      </c>
      <c r="L835" s="16" t="n">
        <v>1</v>
      </c>
      <c r="M835" s="18" t="n">
        <v>19517021.82258764</v>
      </c>
      <c r="N835" s="18" t="n">
        <v>19299630.03582209</v>
      </c>
      <c r="O835" s="19" t="n">
        <v>-217391.7867655493</v>
      </c>
      <c r="P835" s="20" t="n">
        <v>-0.0111385737404851</v>
      </c>
      <c r="Q835" s="27">
        <f>IF(O835&gt;0,O835,"")</f>
        <v/>
      </c>
      <c r="R835" s="28">
        <f>IF(O835&gt;0,P835,"")</f>
        <v/>
      </c>
    </row>
    <row r="836">
      <c r="A836" t="inlineStr">
        <is>
          <t>140007</t>
        </is>
      </c>
      <c r="B836" t="inlineStr">
        <is>
          <t>Saint Joseph Medical Center</t>
        </is>
      </c>
      <c r="C836" t="inlineStr">
        <is>
          <t>Illinois</t>
        </is>
      </c>
      <c r="D836" t="inlineStr">
        <is>
          <t>IL</t>
        </is>
      </c>
      <c r="E836" t="inlineStr">
        <is>
          <t>East North Central</t>
        </is>
      </c>
      <c r="F836" t="inlineStr">
        <is>
          <t>IPPS</t>
        </is>
      </c>
      <c r="G836" s="16" t="n">
        <v>1.0815</v>
      </c>
      <c r="H836" s="16" t="n">
        <v>1.0274</v>
      </c>
      <c r="I836" s="16" t="n">
        <v>1.6788</v>
      </c>
      <c r="J836" s="16" t="n">
        <v>1.675</v>
      </c>
      <c r="K836" s="17" t="n">
        <v>3843</v>
      </c>
      <c r="L836" s="16" t="n">
        <v>1</v>
      </c>
      <c r="M836" s="18" t="n">
        <v>45908709.57503617</v>
      </c>
      <c r="N836" s="18" t="n">
        <v>45663463.345396</v>
      </c>
      <c r="O836" s="19" t="n">
        <v>-245246.2296401709</v>
      </c>
      <c r="P836" s="20" t="n">
        <v>-0.00534204145379701</v>
      </c>
      <c r="Q836" s="27">
        <f>IF(O836&gt;0,O836,"")</f>
        <v/>
      </c>
      <c r="R836" s="28">
        <f>IF(O836&gt;0,P836,"")</f>
        <v/>
      </c>
    </row>
    <row r="837">
      <c r="A837" t="inlineStr">
        <is>
          <t>140008</t>
        </is>
      </c>
      <c r="B837" t="inlineStr">
        <is>
          <t>Loyola Gottlieb Memorial Hospital</t>
        </is>
      </c>
      <c r="C837" t="inlineStr">
        <is>
          <t>Illinois</t>
        </is>
      </c>
      <c r="D837" t="inlineStr">
        <is>
          <t>IL</t>
        </is>
      </c>
      <c r="E837" t="inlineStr">
        <is>
          <t>East North Central</t>
        </is>
      </c>
      <c r="F837" t="inlineStr">
        <is>
          <t>Rural Referral Center (RRC)</t>
        </is>
      </c>
      <c r="G837" s="16" t="n">
        <v>1.0815</v>
      </c>
      <c r="H837" s="16" t="n">
        <v>1.0274</v>
      </c>
      <c r="I837" s="16" t="n">
        <v>1.667</v>
      </c>
      <c r="J837" s="16" t="n">
        <v>1.6557</v>
      </c>
      <c r="K837" s="17" t="n">
        <v>1515</v>
      </c>
      <c r="L837" s="16" t="n">
        <v>1</v>
      </c>
      <c r="M837" s="18" t="n">
        <v>17971071.54765791</v>
      </c>
      <c r="N837" s="18" t="n">
        <v>17794178.10795714</v>
      </c>
      <c r="O837" s="19" t="n">
        <v>-176893.4397007748</v>
      </c>
      <c r="P837" s="20" t="n">
        <v>-0.009843232732765375</v>
      </c>
      <c r="Q837" s="27">
        <f>IF(O837&gt;0,O837,"")</f>
        <v/>
      </c>
      <c r="R837" s="28">
        <f>IF(O837&gt;0,P837,"")</f>
        <v/>
      </c>
    </row>
    <row r="838">
      <c r="A838" t="inlineStr">
        <is>
          <t>140010</t>
        </is>
      </c>
      <c r="B838" t="inlineStr">
        <is>
          <t>Endeavor Health Clinical Operations</t>
        </is>
      </c>
      <c r="C838" t="inlineStr">
        <is>
          <t>Illinois</t>
        </is>
      </c>
      <c r="D838" t="inlineStr">
        <is>
          <t>IL</t>
        </is>
      </c>
      <c r="E838" t="inlineStr">
        <is>
          <t>East North Central</t>
        </is>
      </c>
      <c r="F838" t="inlineStr">
        <is>
          <t>Rural Referral Center (RRC)</t>
        </is>
      </c>
      <c r="G838" s="16" t="n">
        <v>1.0815</v>
      </c>
      <c r="H838" s="16" t="n">
        <v>1.0274</v>
      </c>
      <c r="I838" s="16" t="n">
        <v>1.8611</v>
      </c>
      <c r="J838" s="16" t="n">
        <v>1.8617</v>
      </c>
      <c r="K838" s="17" t="n">
        <v>14417</v>
      </c>
      <c r="L838" s="16" t="n">
        <v>1</v>
      </c>
      <c r="M838" s="18" t="n">
        <v>190928318.6717742</v>
      </c>
      <c r="N838" s="18" t="n">
        <v>190400572.0361275</v>
      </c>
      <c r="O838" s="19" t="n">
        <v>-527746.6356467307</v>
      </c>
      <c r="P838" s="20" t="n">
        <v>-0.002764108746769945</v>
      </c>
      <c r="Q838" s="27">
        <f>IF(O838&gt;0,O838,"")</f>
        <v/>
      </c>
      <c r="R838" s="28">
        <f>IF(O838&gt;0,P838,"")</f>
        <v/>
      </c>
    </row>
    <row r="839">
      <c r="A839" t="inlineStr">
        <is>
          <t>140011</t>
        </is>
      </c>
      <c r="B839" t="inlineStr">
        <is>
          <t>Herrin Hospital</t>
        </is>
      </c>
      <c r="C839" t="inlineStr">
        <is>
          <t>Illinois</t>
        </is>
      </c>
      <c r="D839" t="inlineStr">
        <is>
          <t>IL</t>
        </is>
      </c>
      <c r="E839" t="inlineStr">
        <is>
          <t>East North Central</t>
        </is>
      </c>
      <c r="F839" t="inlineStr">
        <is>
          <t>IPPS</t>
        </is>
      </c>
      <c r="G839" s="16" t="n">
        <v>1.0815</v>
      </c>
      <c r="H839" s="16" t="n">
        <v>1.0274</v>
      </c>
      <c r="I839" s="16" t="n">
        <v>1.4617</v>
      </c>
      <c r="J839" s="16" t="n">
        <v>1.4464</v>
      </c>
      <c r="K839" s="17" t="n">
        <v>2025</v>
      </c>
      <c r="L839" s="16" t="n">
        <v>1</v>
      </c>
      <c r="M839" s="18" t="n">
        <v>21062456.19963272</v>
      </c>
      <c r="N839" s="18" t="n">
        <v>20777681.86392488</v>
      </c>
      <c r="O839" s="19" t="n">
        <v>-284774.3357078359</v>
      </c>
      <c r="P839" s="20" t="n">
        <v>-0.01352047135475119</v>
      </c>
      <c r="Q839" s="27">
        <f>IF(O839&gt;0,O839,"")</f>
        <v/>
      </c>
      <c r="R839" s="28">
        <f>IF(O839&gt;0,P839,"")</f>
        <v/>
      </c>
    </row>
    <row r="840">
      <c r="A840" t="inlineStr">
        <is>
          <t>140012</t>
        </is>
      </c>
      <c r="B840" t="inlineStr">
        <is>
          <t>Osf Saint Katharine Medical Center</t>
        </is>
      </c>
      <c r="C840" t="inlineStr">
        <is>
          <t>Illinois</t>
        </is>
      </c>
      <c r="D840" t="inlineStr">
        <is>
          <t>IL</t>
        </is>
      </c>
      <c r="E840" t="inlineStr">
        <is>
          <t>East North Central</t>
        </is>
      </c>
      <c r="F840" t="inlineStr">
        <is>
          <t>IPPS</t>
        </is>
      </c>
      <c r="G840" s="16" t="n">
        <v>1.0815</v>
      </c>
      <c r="H840" s="16" t="n">
        <v>1.0274</v>
      </c>
      <c r="I840" s="16" t="n">
        <v>1.3946</v>
      </c>
      <c r="J840" s="16" t="n">
        <v>1.3833</v>
      </c>
      <c r="K840" s="17" t="n">
        <v>980</v>
      </c>
      <c r="L840" s="16" t="n">
        <v>1</v>
      </c>
      <c r="M840" s="18" t="n">
        <v>9725265.740022866</v>
      </c>
      <c r="N840" s="18" t="n">
        <v>9616700.800256725</v>
      </c>
      <c r="O840" s="19" t="n">
        <v>-108564.9397661407</v>
      </c>
      <c r="P840" s="20" t="n">
        <v>-0.01116318491116988</v>
      </c>
      <c r="Q840" s="27">
        <f>IF(O840&gt;0,O840,"")</f>
        <v/>
      </c>
      <c r="R840" s="28">
        <f>IF(O840&gt;0,P840,"")</f>
        <v/>
      </c>
    </row>
    <row r="841">
      <c r="A841" t="inlineStr">
        <is>
          <t>140013</t>
        </is>
      </c>
      <c r="B841" t="inlineStr">
        <is>
          <t>Carle Health Proctor Hospital</t>
        </is>
      </c>
      <c r="C841" t="inlineStr">
        <is>
          <t>Illinois</t>
        </is>
      </c>
      <c r="D841" t="inlineStr">
        <is>
          <t>IL</t>
        </is>
      </c>
      <c r="E841" t="inlineStr">
        <is>
          <t>East North Central</t>
        </is>
      </c>
      <c r="F841" t="inlineStr">
        <is>
          <t>IPPS</t>
        </is>
      </c>
      <c r="G841" s="16" t="n">
        <v>1.0815</v>
      </c>
      <c r="H841" s="16" t="n">
        <v>1.0274</v>
      </c>
      <c r="I841" s="16" t="n">
        <v>1.6743</v>
      </c>
      <c r="J841" s="16" t="n">
        <v>1.6675</v>
      </c>
      <c r="K841" s="17" t="n">
        <v>965</v>
      </c>
      <c r="L841" s="16" t="n">
        <v>1</v>
      </c>
      <c r="M841" s="18" t="n">
        <v>11497047.64552638</v>
      </c>
      <c r="N841" s="18" t="n">
        <v>11415023.43845987</v>
      </c>
      <c r="O841" s="19" t="n">
        <v>-82024.2070665136</v>
      </c>
      <c r="P841" s="20" t="n">
        <v>-0.007134371326923225</v>
      </c>
      <c r="Q841" s="27">
        <f>IF(O841&gt;0,O841,"")</f>
        <v/>
      </c>
      <c r="R841" s="28">
        <f>IF(O841&gt;0,P841,"")</f>
        <v/>
      </c>
    </row>
    <row r="842">
      <c r="A842" t="inlineStr">
        <is>
          <t>140015</t>
        </is>
      </c>
      <c r="B842" t="inlineStr">
        <is>
          <t>Blessing Hospital</t>
        </is>
      </c>
      <c r="C842" t="inlineStr">
        <is>
          <t>Illinois</t>
        </is>
      </c>
      <c r="D842" t="inlineStr">
        <is>
          <t>IL</t>
        </is>
      </c>
      <c r="E842" t="inlineStr">
        <is>
          <t>East North Central</t>
        </is>
      </c>
      <c r="F842" t="inlineStr">
        <is>
          <t>SCH/RRC</t>
        </is>
      </c>
      <c r="G842" s="16" t="n">
        <v>1.0815</v>
      </c>
      <c r="H842" s="16" t="n">
        <v>1.0274</v>
      </c>
      <c r="I842" s="16" t="n">
        <v>1.7181</v>
      </c>
      <c r="J842" s="16" t="n">
        <v>1.7192</v>
      </c>
      <c r="K842" s="17" t="n">
        <v>4405</v>
      </c>
      <c r="L842" s="16" t="n">
        <v>1</v>
      </c>
      <c r="M842" s="18" t="n">
        <v>53854263.52538078</v>
      </c>
      <c r="N842" s="18" t="n">
        <v>53722469.36090789</v>
      </c>
      <c r="O842" s="19" t="n">
        <v>-131794.1644728929</v>
      </c>
      <c r="P842" s="20" t="n">
        <v>-0.002447237337314623</v>
      </c>
      <c r="Q842" s="27">
        <f>IF(O842&gt;0,O842,"")</f>
        <v/>
      </c>
      <c r="R842" s="28">
        <f>IF(O842&gt;0,P842,"")</f>
        <v/>
      </c>
    </row>
    <row r="843">
      <c r="A843" t="inlineStr">
        <is>
          <t>140018</t>
        </is>
      </c>
      <c r="B843" t="inlineStr">
        <is>
          <t>Mt Sinai Hospital Medical Center</t>
        </is>
      </c>
      <c r="C843" t="inlineStr">
        <is>
          <t>Illinois</t>
        </is>
      </c>
      <c r="D843" t="inlineStr">
        <is>
          <t>IL</t>
        </is>
      </c>
      <c r="E843" t="inlineStr">
        <is>
          <t>East North Central</t>
        </is>
      </c>
      <c r="F843" t="inlineStr">
        <is>
          <t>IPPS</t>
        </is>
      </c>
      <c r="G843" s="16" t="n">
        <v>1.0815</v>
      </c>
      <c r="H843" s="16" t="n">
        <v>1.0274</v>
      </c>
      <c r="I843" s="16" t="n">
        <v>2.0048</v>
      </c>
      <c r="J843" s="16" t="n">
        <v>1.9934</v>
      </c>
      <c r="K843" s="17" t="n">
        <v>769</v>
      </c>
      <c r="L843" s="16" t="n">
        <v>1</v>
      </c>
      <c r="M843" s="18" t="n">
        <v>10970416.95011278</v>
      </c>
      <c r="N843" s="18" t="n">
        <v>10874378.50301278</v>
      </c>
      <c r="O843" s="19" t="n">
        <v>-96038.44710000418</v>
      </c>
      <c r="P843" s="20" t="n">
        <v>-0.008754311484853533</v>
      </c>
      <c r="Q843" s="27">
        <f>IF(O843&gt;0,O843,"")</f>
        <v/>
      </c>
      <c r="R843" s="28">
        <f>IF(O843&gt;0,P843,"")</f>
        <v/>
      </c>
    </row>
    <row r="844">
      <c r="A844" t="inlineStr">
        <is>
          <t>140029</t>
        </is>
      </c>
      <c r="B844" t="inlineStr">
        <is>
          <t>Rush Copley Medical Center</t>
        </is>
      </c>
      <c r="C844" t="inlineStr">
        <is>
          <t>Illinois</t>
        </is>
      </c>
      <c r="D844" t="inlineStr">
        <is>
          <t>IL</t>
        </is>
      </c>
      <c r="E844" t="inlineStr">
        <is>
          <t>East North Central</t>
        </is>
      </c>
      <c r="F844" t="inlineStr">
        <is>
          <t>Rural Referral Center (RRC)</t>
        </is>
      </c>
      <c r="G844" s="16" t="n">
        <v>1.0815</v>
      </c>
      <c r="H844" s="16" t="n">
        <v>1.0274</v>
      </c>
      <c r="I844" s="16" t="n">
        <v>1.6351</v>
      </c>
      <c r="J844" s="16" t="n">
        <v>1.6277</v>
      </c>
      <c r="K844" s="17" t="n">
        <v>3255</v>
      </c>
      <c r="L844" s="16" t="n">
        <v>1</v>
      </c>
      <c r="M844" s="18" t="n">
        <v>37872245.16683122</v>
      </c>
      <c r="N844" s="18" t="n">
        <v>37584519.98868498</v>
      </c>
      <c r="O844" s="19" t="n">
        <v>-287725.1781462356</v>
      </c>
      <c r="P844" s="20" t="n">
        <v>-0.007597256958988727</v>
      </c>
      <c r="Q844" s="27">
        <f>IF(O844&gt;0,O844,"")</f>
        <v/>
      </c>
      <c r="R844" s="28">
        <f>IF(O844&gt;0,P844,"")</f>
        <v/>
      </c>
    </row>
    <row r="845">
      <c r="A845" t="inlineStr">
        <is>
          <t>140030</t>
        </is>
      </c>
      <c r="B845" t="inlineStr">
        <is>
          <t>Advocate Sherman Hospital</t>
        </is>
      </c>
      <c r="C845" t="inlineStr">
        <is>
          <t>Illinois</t>
        </is>
      </c>
      <c r="D845" t="inlineStr">
        <is>
          <t>IL</t>
        </is>
      </c>
      <c r="E845" t="inlineStr">
        <is>
          <t>East North Central</t>
        </is>
      </c>
      <c r="F845" t="inlineStr">
        <is>
          <t>IPPS</t>
        </is>
      </c>
      <c r="G845" s="16" t="n">
        <v>1.0815</v>
      </c>
      <c r="H845" s="16" t="n">
        <v>1.0274</v>
      </c>
      <c r="I845" s="16" t="n">
        <v>1.6863</v>
      </c>
      <c r="J845" s="16" t="n">
        <v>1.6801</v>
      </c>
      <c r="K845" s="17" t="n">
        <v>3827</v>
      </c>
      <c r="L845" s="16" t="n">
        <v>1</v>
      </c>
      <c r="M845" s="18" t="n">
        <v>45921814.80447318</v>
      </c>
      <c r="N845" s="18" t="n">
        <v>45611803.60520232</v>
      </c>
      <c r="O845" s="19" t="n">
        <v>-310011.1992708594</v>
      </c>
      <c r="P845" s="20" t="n">
        <v>-0.006750848166406995</v>
      </c>
      <c r="Q845" s="27">
        <f>IF(O845&gt;0,O845,"")</f>
        <v/>
      </c>
      <c r="R845" s="28">
        <f>IF(O845&gt;0,P845,"")</f>
        <v/>
      </c>
    </row>
    <row r="846">
      <c r="A846" t="inlineStr">
        <is>
          <t>140032</t>
        </is>
      </c>
      <c r="B846" t="inlineStr">
        <is>
          <t>St Anthonys Memorial Hospital</t>
        </is>
      </c>
      <c r="C846" t="inlineStr">
        <is>
          <t>Illinois</t>
        </is>
      </c>
      <c r="D846" t="inlineStr">
        <is>
          <t>IL</t>
        </is>
      </c>
      <c r="E846" t="inlineStr">
        <is>
          <t>East North Central</t>
        </is>
      </c>
      <c r="F846" t="inlineStr">
        <is>
          <t>SCH/RRC</t>
        </is>
      </c>
      <c r="G846" s="16" t="n">
        <v>1.0815</v>
      </c>
      <c r="H846" s="16" t="n">
        <v>1.0274</v>
      </c>
      <c r="I846" s="16" t="n">
        <v>1.3653</v>
      </c>
      <c r="J846" s="16" t="n">
        <v>1.3504</v>
      </c>
      <c r="K846" s="17" t="n">
        <v>1436</v>
      </c>
      <c r="L846" s="16" t="n">
        <v>1</v>
      </c>
      <c r="M846" s="18" t="n">
        <v>13951094.18553869</v>
      </c>
      <c r="N846" s="18" t="n">
        <v>13756264.59967613</v>
      </c>
      <c r="O846" s="19" t="n">
        <v>-194829.5858625602</v>
      </c>
      <c r="P846" s="20" t="n">
        <v>-0.01396518318000569</v>
      </c>
      <c r="Q846" s="27">
        <f>IF(O846&gt;0,O846,"")</f>
        <v/>
      </c>
      <c r="R846" s="28">
        <f>IF(O846&gt;0,P846,"")</f>
        <v/>
      </c>
    </row>
    <row r="847">
      <c r="A847" t="inlineStr">
        <is>
          <t>140034</t>
        </is>
      </c>
      <c r="B847" t="inlineStr">
        <is>
          <t>Ssm Health St Mary'S Hospital -Centralia</t>
        </is>
      </c>
      <c r="C847" t="inlineStr">
        <is>
          <t>Illinois</t>
        </is>
      </c>
      <c r="D847" t="inlineStr">
        <is>
          <t>IL</t>
        </is>
      </c>
      <c r="E847" t="inlineStr">
        <is>
          <t>East North Central</t>
        </is>
      </c>
      <c r="F847" t="inlineStr">
        <is>
          <t>Rural Referral Center (RRC)</t>
        </is>
      </c>
      <c r="G847" s="16" t="n">
        <v>1.0815</v>
      </c>
      <c r="H847" s="16" t="n">
        <v>1.0274</v>
      </c>
      <c r="I847" s="16" t="n">
        <v>1.3679</v>
      </c>
      <c r="J847" s="16" t="n">
        <v>1.3528</v>
      </c>
      <c r="K847" s="17" t="n">
        <v>953</v>
      </c>
      <c r="L847" s="16" t="n">
        <v>1</v>
      </c>
      <c r="M847" s="18" t="n">
        <v>9276261.665626997</v>
      </c>
      <c r="N847" s="18" t="n">
        <v>9145556.70556042</v>
      </c>
      <c r="O847" s="19" t="n">
        <v>-130704.9600665774</v>
      </c>
      <c r="P847" s="20" t="n">
        <v>-0.01409026230371466</v>
      </c>
      <c r="Q847" s="27">
        <f>IF(O847&gt;0,O847,"")</f>
        <v/>
      </c>
      <c r="R847" s="28">
        <f>IF(O847&gt;0,P847,"")</f>
        <v/>
      </c>
    </row>
    <row r="848">
      <c r="A848" t="inlineStr">
        <is>
          <t>140043</t>
        </is>
      </c>
      <c r="B848" t="inlineStr">
        <is>
          <t>Cgh Medical Center</t>
        </is>
      </c>
      <c r="C848" t="inlineStr">
        <is>
          <t>Illinois</t>
        </is>
      </c>
      <c r="D848" t="inlineStr">
        <is>
          <t>IL</t>
        </is>
      </c>
      <c r="E848" t="inlineStr">
        <is>
          <t>East North Central</t>
        </is>
      </c>
      <c r="F848" t="inlineStr">
        <is>
          <t>Rural Referral Center (RRC)</t>
        </is>
      </c>
      <c r="G848" s="16" t="n">
        <v>1.0815</v>
      </c>
      <c r="H848" s="16" t="n">
        <v>1.0274</v>
      </c>
      <c r="I848" s="16" t="n">
        <v>1.5635</v>
      </c>
      <c r="J848" s="16" t="n">
        <v>1.5577</v>
      </c>
      <c r="K848" s="17" t="n">
        <v>1376</v>
      </c>
      <c r="L848" s="16" t="n">
        <v>1</v>
      </c>
      <c r="M848" s="18" t="n">
        <v>15308832.10364425</v>
      </c>
      <c r="N848" s="18" t="n">
        <v>15204981.82776946</v>
      </c>
      <c r="O848" s="19" t="n">
        <v>-103850.2758747898</v>
      </c>
      <c r="P848" s="20" t="n">
        <v>-0.006783683769715415</v>
      </c>
      <c r="Q848" s="27">
        <f>IF(O848&gt;0,O848,"")</f>
        <v/>
      </c>
      <c r="R848" s="28">
        <f>IF(O848&gt;0,P848,"")</f>
        <v/>
      </c>
    </row>
    <row r="849">
      <c r="A849" t="inlineStr">
        <is>
          <t>140046</t>
        </is>
      </c>
      <c r="B849" t="inlineStr">
        <is>
          <t>Good Samaritan Regional Hlth Center</t>
        </is>
      </c>
      <c r="C849" t="inlineStr">
        <is>
          <t>Illinois</t>
        </is>
      </c>
      <c r="D849" t="inlineStr">
        <is>
          <t>IL</t>
        </is>
      </c>
      <c r="E849" t="inlineStr">
        <is>
          <t>East North Central</t>
        </is>
      </c>
      <c r="F849" t="inlineStr">
        <is>
          <t>Rural Referral Center (RRC)</t>
        </is>
      </c>
      <c r="G849" s="16" t="n">
        <v>1.0815</v>
      </c>
      <c r="H849" s="16" t="n">
        <v>1.0274</v>
      </c>
      <c r="I849" s="16" t="n">
        <v>1.6914</v>
      </c>
      <c r="J849" s="16" t="n">
        <v>1.6845</v>
      </c>
      <c r="K849" s="17" t="n">
        <v>2542</v>
      </c>
      <c r="L849" s="16" t="n">
        <v>1</v>
      </c>
      <c r="M849" s="18" t="n">
        <v>30594799.61304025</v>
      </c>
      <c r="N849" s="18" t="n">
        <v>30375974.05346761</v>
      </c>
      <c r="O849" s="19" t="n">
        <v>-218825.5595726483</v>
      </c>
      <c r="P849" s="20" t="n">
        <v>-0.007152377604701795</v>
      </c>
      <c r="Q849" s="27">
        <f>IF(O849&gt;0,O849,"")</f>
        <v/>
      </c>
      <c r="R849" s="28">
        <f>IF(O849&gt;0,P849,"")</f>
        <v/>
      </c>
    </row>
    <row r="850">
      <c r="A850" t="inlineStr">
        <is>
          <t>140048</t>
        </is>
      </c>
      <c r="B850" t="inlineStr">
        <is>
          <t>Advocate Trinity Hospital</t>
        </is>
      </c>
      <c r="C850" t="inlineStr">
        <is>
          <t>Illinois</t>
        </is>
      </c>
      <c r="D850" t="inlineStr">
        <is>
          <t>IL</t>
        </is>
      </c>
      <c r="E850" t="inlineStr">
        <is>
          <t>East North Central</t>
        </is>
      </c>
      <c r="F850" t="inlineStr">
        <is>
          <t>Rural Referral Center (RRC)</t>
        </is>
      </c>
      <c r="G850" s="16" t="n">
        <v>1.0815</v>
      </c>
      <c r="H850" s="16" t="n">
        <v>1.0274</v>
      </c>
      <c r="I850" s="16" t="n">
        <v>1.7362</v>
      </c>
      <c r="J850" s="16" t="n">
        <v>1.7265</v>
      </c>
      <c r="K850" s="17" t="n">
        <v>3102</v>
      </c>
      <c r="L850" s="16" t="n">
        <v>1</v>
      </c>
      <c r="M850" s="18" t="n">
        <v>38323687.12557585</v>
      </c>
      <c r="N850" s="18" t="n">
        <v>37991988.73439094</v>
      </c>
      <c r="O850" s="19" t="n">
        <v>-331698.3911849111</v>
      </c>
      <c r="P850" s="20" t="n">
        <v>-0.008655179500292589</v>
      </c>
      <c r="Q850" s="27">
        <f>IF(O850&gt;0,O850,"")</f>
        <v/>
      </c>
      <c r="R850" s="28">
        <f>IF(O850&gt;0,P850,"")</f>
        <v/>
      </c>
    </row>
    <row r="851">
      <c r="A851" t="inlineStr">
        <is>
          <t>140049</t>
        </is>
      </c>
      <c r="B851" t="inlineStr">
        <is>
          <t>West Suburban Medical Center</t>
        </is>
      </c>
      <c r="C851" t="inlineStr">
        <is>
          <t>Illinois</t>
        </is>
      </c>
      <c r="D851" t="inlineStr">
        <is>
          <t>IL</t>
        </is>
      </c>
      <c r="E851" t="inlineStr">
        <is>
          <t>East North Central</t>
        </is>
      </c>
      <c r="F851" t="inlineStr">
        <is>
          <t>IPPS</t>
        </is>
      </c>
      <c r="G851" s="16" t="n">
        <v>1.0815</v>
      </c>
      <c r="H851" s="16" t="n">
        <v>1.0274</v>
      </c>
      <c r="I851" s="16" t="n">
        <v>1.5713</v>
      </c>
      <c r="J851" s="16" t="n">
        <v>1.5613</v>
      </c>
      <c r="K851" s="17" t="n">
        <v>555</v>
      </c>
      <c r="L851" s="16" t="n">
        <v>1</v>
      </c>
      <c r="M851" s="18" t="n">
        <v>6205515.06378857</v>
      </c>
      <c r="N851" s="18" t="n">
        <v>6146996.905130484</v>
      </c>
      <c r="O851" s="19" t="n">
        <v>-58518.15865808632</v>
      </c>
      <c r="P851" s="20" t="n">
        <v>-0.009430024430939019</v>
      </c>
      <c r="Q851" s="27">
        <f>IF(O851&gt;0,O851,"")</f>
        <v/>
      </c>
      <c r="R851" s="28">
        <f>IF(O851&gt;0,P851,"")</f>
        <v/>
      </c>
    </row>
    <row r="852">
      <c r="A852" t="inlineStr">
        <is>
          <t>140052</t>
        </is>
      </c>
      <c r="B852" t="inlineStr">
        <is>
          <t>Osf Saint Anthony'S Health Center</t>
        </is>
      </c>
      <c r="C852" t="inlineStr">
        <is>
          <t>Illinois</t>
        </is>
      </c>
      <c r="D852" t="inlineStr">
        <is>
          <t>IL</t>
        </is>
      </c>
      <c r="E852" t="inlineStr">
        <is>
          <t>East North Central</t>
        </is>
      </c>
      <c r="F852" t="inlineStr">
        <is>
          <t>IPPS</t>
        </is>
      </c>
      <c r="G852" s="16" t="n">
        <v>1.0815</v>
      </c>
      <c r="H852" s="16" t="n">
        <v>1.0274</v>
      </c>
      <c r="I852" s="16" t="n">
        <v>1.5502</v>
      </c>
      <c r="J852" s="16" t="n">
        <v>1.5358</v>
      </c>
      <c r="K852" s="17" t="n">
        <v>672</v>
      </c>
      <c r="L852" s="16" t="n">
        <v>1</v>
      </c>
      <c r="M852" s="18" t="n">
        <v>7412807.90814371</v>
      </c>
      <c r="N852" s="18" t="n">
        <v>7321289.631147519</v>
      </c>
      <c r="O852" s="19" t="n">
        <v>-91518.27699619159</v>
      </c>
      <c r="P852" s="20" t="n">
        <v>-0.01234596635043647</v>
      </c>
      <c r="Q852" s="27">
        <f>IF(O852&gt;0,O852,"")</f>
        <v/>
      </c>
      <c r="R852" s="28">
        <f>IF(O852&gt;0,P852,"")</f>
        <v/>
      </c>
    </row>
    <row r="853">
      <c r="A853" t="inlineStr">
        <is>
          <t>140053</t>
        </is>
      </c>
      <c r="B853" t="inlineStr">
        <is>
          <t>St Johns Hospital</t>
        </is>
      </c>
      <c r="C853" t="inlineStr">
        <is>
          <t>Illinois</t>
        </is>
      </c>
      <c r="D853" t="inlineStr">
        <is>
          <t>IL</t>
        </is>
      </c>
      <c r="E853" t="inlineStr">
        <is>
          <t>East North Central</t>
        </is>
      </c>
      <c r="F853" t="inlineStr">
        <is>
          <t>Rural Referral Center (RRC)</t>
        </is>
      </c>
      <c r="G853" s="16" t="n">
        <v>1.0815</v>
      </c>
      <c r="H853" s="16" t="n">
        <v>1.0274</v>
      </c>
      <c r="I853" s="16" t="n">
        <v>2.0645</v>
      </c>
      <c r="J853" s="16" t="n">
        <v>2.0681</v>
      </c>
      <c r="K853" s="17" t="n">
        <v>4517</v>
      </c>
      <c r="L853" s="16" t="n">
        <v>1</v>
      </c>
      <c r="M853" s="18" t="n">
        <v>66357607.35306453</v>
      </c>
      <c r="N853" s="18" t="n">
        <v>66268215.64247753</v>
      </c>
      <c r="O853" s="19" t="n">
        <v>-89391.71058700234</v>
      </c>
      <c r="P853" s="20" t="n">
        <v>-0.001347120762076031</v>
      </c>
      <c r="Q853" s="27">
        <f>IF(O853&gt;0,O853,"")</f>
        <v/>
      </c>
      <c r="R853" s="28">
        <f>IF(O853&gt;0,P853,"")</f>
        <v/>
      </c>
    </row>
    <row r="854">
      <c r="A854" t="inlineStr">
        <is>
          <t>140054</t>
        </is>
      </c>
      <c r="B854" t="inlineStr">
        <is>
          <t>Macneal  Hospital</t>
        </is>
      </c>
      <c r="C854" t="inlineStr">
        <is>
          <t>Illinois</t>
        </is>
      </c>
      <c r="D854" t="inlineStr">
        <is>
          <t>IL</t>
        </is>
      </c>
      <c r="E854" t="inlineStr">
        <is>
          <t>East North Central</t>
        </is>
      </c>
      <c r="F854" t="inlineStr">
        <is>
          <t>Rural Referral Center (RRC)</t>
        </is>
      </c>
      <c r="G854" s="16" t="n">
        <v>1.0815</v>
      </c>
      <c r="H854" s="16" t="n">
        <v>1.0274</v>
      </c>
      <c r="I854" s="16" t="n">
        <v>1.5995</v>
      </c>
      <c r="J854" s="16" t="n">
        <v>1.5878</v>
      </c>
      <c r="K854" s="17" t="n">
        <v>1677</v>
      </c>
      <c r="L854" s="16" t="n">
        <v>1</v>
      </c>
      <c r="M854" s="18" t="n">
        <v>19087236.18966622</v>
      </c>
      <c r="N854" s="18" t="n">
        <v>18889154.19567234</v>
      </c>
      <c r="O854" s="19" t="n">
        <v>-198081.9939938784</v>
      </c>
      <c r="P854" s="20" t="n">
        <v>-0.01037772006515639</v>
      </c>
      <c r="Q854" s="27">
        <f>IF(O854&gt;0,O854,"")</f>
        <v/>
      </c>
      <c r="R854" s="28">
        <f>IF(O854&gt;0,P854,"")</f>
        <v/>
      </c>
    </row>
    <row r="855">
      <c r="A855" t="inlineStr">
        <is>
          <t>140059</t>
        </is>
      </c>
      <c r="B855" t="inlineStr">
        <is>
          <t>Jersey Community Hospital</t>
        </is>
      </c>
      <c r="C855" t="inlineStr">
        <is>
          <t>Illinois</t>
        </is>
      </c>
      <c r="D855" t="inlineStr">
        <is>
          <t>IL</t>
        </is>
      </c>
      <c r="E855" t="inlineStr">
        <is>
          <t>East North Central</t>
        </is>
      </c>
      <c r="F855" t="inlineStr">
        <is>
          <t>IPPS</t>
        </is>
      </c>
      <c r="G855" s="16" t="n">
        <v>1.0815</v>
      </c>
      <c r="H855" s="16" t="n">
        <v>1.0274</v>
      </c>
      <c r="I855" s="16" t="n">
        <v>1.1894</v>
      </c>
      <c r="J855" s="16" t="n">
        <v>1.1781</v>
      </c>
      <c r="K855" s="17" t="n">
        <v>284</v>
      </c>
      <c r="L855" s="16" t="n">
        <v>1</v>
      </c>
      <c r="M855" s="18" t="n">
        <v>2403654.346221744</v>
      </c>
      <c r="N855" s="18" t="n">
        <v>2373472.191188931</v>
      </c>
      <c r="O855" s="19" t="n">
        <v>-30182.15503281308</v>
      </c>
      <c r="P855" s="20" t="n">
        <v>-0.01255677842375956</v>
      </c>
      <c r="Q855" s="27">
        <f>IF(O855&gt;0,O855,"")</f>
        <v/>
      </c>
      <c r="R855" s="28">
        <f>IF(O855&gt;0,P855,"")</f>
        <v/>
      </c>
    </row>
    <row r="856">
      <c r="A856" t="inlineStr">
        <is>
          <t>140062</t>
        </is>
      </c>
      <c r="B856" t="inlineStr">
        <is>
          <t>Palos Community Hospital</t>
        </is>
      </c>
      <c r="C856" t="inlineStr">
        <is>
          <t>Illinois</t>
        </is>
      </c>
      <c r="D856" t="inlineStr">
        <is>
          <t>IL</t>
        </is>
      </c>
      <c r="E856" t="inlineStr">
        <is>
          <t>East North Central</t>
        </is>
      </c>
      <c r="F856" t="inlineStr">
        <is>
          <t>IPPS</t>
        </is>
      </c>
      <c r="G856" s="16" t="n">
        <v>1.0815</v>
      </c>
      <c r="H856" s="16" t="n">
        <v>1.0274</v>
      </c>
      <c r="I856" s="16" t="n">
        <v>1.7993</v>
      </c>
      <c r="J856" s="16" t="n">
        <v>1.7963</v>
      </c>
      <c r="K856" s="17" t="n">
        <v>7012</v>
      </c>
      <c r="L856" s="16" t="n">
        <v>1</v>
      </c>
      <c r="M856" s="18" t="n">
        <v>89778269.07423842</v>
      </c>
      <c r="N856" s="18" t="n">
        <v>89352031.0705383</v>
      </c>
      <c r="O856" s="19" t="n">
        <v>-426238.0037001222</v>
      </c>
      <c r="P856" s="20" t="n">
        <v>-0.004747674555271971</v>
      </c>
      <c r="Q856" s="27">
        <f>IF(O856&gt;0,O856,"")</f>
        <v/>
      </c>
      <c r="R856" s="28">
        <f>IF(O856&gt;0,P856,"")</f>
        <v/>
      </c>
    </row>
    <row r="857">
      <c r="A857" t="inlineStr">
        <is>
          <t>140063</t>
        </is>
      </c>
      <c r="B857" t="inlineStr">
        <is>
          <t>Rush Oak Park Hospital</t>
        </is>
      </c>
      <c r="C857" t="inlineStr">
        <is>
          <t>Illinois</t>
        </is>
      </c>
      <c r="D857" t="inlineStr">
        <is>
          <t>IL</t>
        </is>
      </c>
      <c r="E857" t="inlineStr">
        <is>
          <t>East North Central</t>
        </is>
      </c>
      <c r="F857" t="inlineStr">
        <is>
          <t>IPPS</t>
        </is>
      </c>
      <c r="G857" s="16" t="n">
        <v>1.0815</v>
      </c>
      <c r="H857" s="16" t="n">
        <v>1.0274</v>
      </c>
      <c r="I857" s="16" t="n">
        <v>1.5377</v>
      </c>
      <c r="J857" s="16" t="n">
        <v>1.5295</v>
      </c>
      <c r="K857" s="17" t="n">
        <v>1520</v>
      </c>
      <c r="L857" s="16" t="n">
        <v>1</v>
      </c>
      <c r="M857" s="18" t="n">
        <v>16631864.68156944</v>
      </c>
      <c r="N857" s="18" t="n">
        <v>16492128.91419723</v>
      </c>
      <c r="O857" s="19" t="n">
        <v>-139735.7673722096</v>
      </c>
      <c r="P857" s="20" t="n">
        <v>-0.008401689771265241</v>
      </c>
      <c r="Q857" s="27">
        <f>IF(O857&gt;0,O857,"")</f>
        <v/>
      </c>
      <c r="R857" s="28">
        <f>IF(O857&gt;0,P857,"")</f>
        <v/>
      </c>
    </row>
    <row r="858">
      <c r="A858" t="inlineStr">
        <is>
          <t>140064</t>
        </is>
      </c>
      <c r="B858" t="inlineStr">
        <is>
          <t>St Mary Medical Center</t>
        </is>
      </c>
      <c r="C858" t="inlineStr">
        <is>
          <t>Illinois</t>
        </is>
      </c>
      <c r="D858" t="inlineStr">
        <is>
          <t>IL</t>
        </is>
      </c>
      <c r="E858" t="inlineStr">
        <is>
          <t>East North Central</t>
        </is>
      </c>
      <c r="F858" t="inlineStr">
        <is>
          <t>SCH/RRC</t>
        </is>
      </c>
      <c r="G858" s="16" t="n">
        <v>1.0815</v>
      </c>
      <c r="H858" s="16" t="n">
        <v>1.0274</v>
      </c>
      <c r="I858" s="16" t="n">
        <v>1.4112</v>
      </c>
      <c r="J858" s="16" t="n">
        <v>1.4</v>
      </c>
      <c r="K858" s="17" t="n">
        <v>1541</v>
      </c>
      <c r="L858" s="16" t="n">
        <v>1</v>
      </c>
      <c r="M858" s="18" t="n">
        <v>15474511.46403294</v>
      </c>
      <c r="N858" s="18" t="n">
        <v>15304330.15583399</v>
      </c>
      <c r="O858" s="19" t="n">
        <v>-170181.3081989475</v>
      </c>
      <c r="P858" s="20" t="n">
        <v>-0.01099752380516154</v>
      </c>
      <c r="Q858" s="27">
        <f>IF(O858&gt;0,O858,"")</f>
        <v/>
      </c>
      <c r="R858" s="28">
        <f>IF(O858&gt;0,P858,"")</f>
        <v/>
      </c>
    </row>
    <row r="859">
      <c r="A859" t="inlineStr">
        <is>
          <t>140065</t>
        </is>
      </c>
      <c r="B859" t="inlineStr">
        <is>
          <t>Uchicago Medicine Adventhealth La Grange</t>
        </is>
      </c>
      <c r="C859" t="inlineStr">
        <is>
          <t>Illinois</t>
        </is>
      </c>
      <c r="D859" t="inlineStr">
        <is>
          <t>IL</t>
        </is>
      </c>
      <c r="E859" t="inlineStr">
        <is>
          <t>East North Central</t>
        </is>
      </c>
      <c r="F859" t="inlineStr">
        <is>
          <t>Rural Referral Center (RRC)</t>
        </is>
      </c>
      <c r="G859" s="16" t="n">
        <v>1.0815</v>
      </c>
      <c r="H859" s="16" t="n">
        <v>1.0274</v>
      </c>
      <c r="I859" s="16" t="n">
        <v>1.6444</v>
      </c>
      <c r="J859" s="16" t="n">
        <v>1.6369</v>
      </c>
      <c r="K859" s="17" t="n">
        <v>2877</v>
      </c>
      <c r="L859" s="16" t="n">
        <v>1</v>
      </c>
      <c r="M859" s="18" t="n">
        <v>33664569.92260592</v>
      </c>
      <c r="N859" s="18" t="n">
        <v>33407629.62747176</v>
      </c>
      <c r="O859" s="19" t="n">
        <v>-256940.2951341532</v>
      </c>
      <c r="P859" s="20" t="n">
        <v>-0.007632365294576855</v>
      </c>
      <c r="Q859" s="27">
        <f>IF(O859&gt;0,O859,"")</f>
        <v/>
      </c>
      <c r="R859" s="28">
        <f>IF(O859&gt;0,P859,"")</f>
        <v/>
      </c>
    </row>
    <row r="860">
      <c r="A860" t="inlineStr">
        <is>
          <t>140067</t>
        </is>
      </c>
      <c r="B860" t="inlineStr">
        <is>
          <t>Saint Francis Medical Center</t>
        </is>
      </c>
      <c r="C860" t="inlineStr">
        <is>
          <t>Illinois</t>
        </is>
      </c>
      <c r="D860" t="inlineStr">
        <is>
          <t>IL</t>
        </is>
      </c>
      <c r="E860" t="inlineStr">
        <is>
          <t>East North Central</t>
        </is>
      </c>
      <c r="F860" t="inlineStr">
        <is>
          <t>Rural Referral Center (RRC)</t>
        </is>
      </c>
      <c r="G860" s="16" t="n">
        <v>1.0815</v>
      </c>
      <c r="H860" s="16" t="n">
        <v>1.0274</v>
      </c>
      <c r="I860" s="16" t="n">
        <v>2.1258</v>
      </c>
      <c r="J860" s="16" t="n">
        <v>2.1289</v>
      </c>
      <c r="K860" s="17" t="n">
        <v>8120</v>
      </c>
      <c r="L860" s="16" t="n">
        <v>1</v>
      </c>
      <c r="M860" s="18" t="n">
        <v>122829921.0002003</v>
      </c>
      <c r="N860" s="18" t="n">
        <v>122629495.8590389</v>
      </c>
      <c r="O860" s="19" t="n">
        <v>-200425.1411613822</v>
      </c>
      <c r="P860" s="20" t="n">
        <v>-0.001631728975556822</v>
      </c>
      <c r="Q860" s="27">
        <f>IF(O860&gt;0,O860,"")</f>
        <v/>
      </c>
      <c r="R860" s="28">
        <f>IF(O860&gt;0,P860,"")</f>
        <v/>
      </c>
    </row>
    <row r="861">
      <c r="A861" t="inlineStr">
        <is>
          <t>140068</t>
        </is>
      </c>
      <c r="B861" t="inlineStr">
        <is>
          <t>Roseland Community Hospital</t>
        </is>
      </c>
      <c r="C861" t="inlineStr">
        <is>
          <t>Illinois</t>
        </is>
      </c>
      <c r="D861" t="inlineStr">
        <is>
          <t>IL</t>
        </is>
      </c>
      <c r="E861" t="inlineStr">
        <is>
          <t>East North Central</t>
        </is>
      </c>
      <c r="F861" t="inlineStr">
        <is>
          <t>IPPS</t>
        </is>
      </c>
      <c r="G861" s="16" t="n">
        <v>1.0815</v>
      </c>
      <c r="H861" s="16" t="n">
        <v>1.0274</v>
      </c>
      <c r="I861" s="16" t="n">
        <v>1.4926</v>
      </c>
      <c r="J861" s="16" t="n">
        <v>1.4733</v>
      </c>
      <c r="K861" s="17" t="n">
        <v>293</v>
      </c>
      <c r="L861" s="16" t="n">
        <v>1</v>
      </c>
      <c r="M861" s="18" t="n">
        <v>3111980.007113832</v>
      </c>
      <c r="N861" s="18" t="n">
        <v>3062262.815540436</v>
      </c>
      <c r="O861" s="19" t="n">
        <v>-49717.19157339633</v>
      </c>
      <c r="P861" s="20" t="n">
        <v>-0.01597606393991777</v>
      </c>
      <c r="Q861" s="27">
        <f>IF(O861&gt;0,O861,"")</f>
        <v/>
      </c>
      <c r="R861" s="28">
        <f>IF(O861&gt;0,P861,"")</f>
        <v/>
      </c>
    </row>
    <row r="862">
      <c r="A862" t="inlineStr">
        <is>
          <t>140077</t>
        </is>
      </c>
      <c r="B862" t="inlineStr">
        <is>
          <t>Touchette Regional Hospital Inc</t>
        </is>
      </c>
      <c r="C862" t="inlineStr">
        <is>
          <t>Illinois</t>
        </is>
      </c>
      <c r="D862" t="inlineStr">
        <is>
          <t>IL</t>
        </is>
      </c>
      <c r="E862" t="inlineStr">
        <is>
          <t>East North Central</t>
        </is>
      </c>
      <c r="F862" t="inlineStr">
        <is>
          <t>IPPS</t>
        </is>
      </c>
      <c r="G862" s="16" t="n">
        <v>1.0815</v>
      </c>
      <c r="H862" s="16" t="n">
        <v>1.0274</v>
      </c>
      <c r="I862" s="16" t="n">
        <v>1.2662</v>
      </c>
      <c r="J862" s="16" t="n">
        <v>1.2314</v>
      </c>
      <c r="K862" s="17" t="n">
        <v>91</v>
      </c>
      <c r="L862" s="16" t="n">
        <v>1</v>
      </c>
      <c r="M862" s="18" t="n">
        <v>819916.1523028639</v>
      </c>
      <c r="N862" s="18" t="n">
        <v>794921.4081785262</v>
      </c>
      <c r="O862" s="19" t="n">
        <v>-24994.74412433768</v>
      </c>
      <c r="P862" s="20" t="n">
        <v>-0.03048451241524636</v>
      </c>
      <c r="Q862" s="27">
        <f>IF(O862&gt;0,O862,"")</f>
        <v/>
      </c>
      <c r="R862" s="28">
        <f>IF(O862&gt;0,P862,"")</f>
        <v/>
      </c>
    </row>
    <row r="863">
      <c r="A863" t="inlineStr">
        <is>
          <t>140080</t>
        </is>
      </c>
      <c r="B863" t="inlineStr">
        <is>
          <t>Saint Francis Hospital-Evanston</t>
        </is>
      </c>
      <c r="C863" t="inlineStr">
        <is>
          <t>Illinois</t>
        </is>
      </c>
      <c r="D863" t="inlineStr">
        <is>
          <t>IL</t>
        </is>
      </c>
      <c r="E863" t="inlineStr">
        <is>
          <t>East North Central</t>
        </is>
      </c>
      <c r="F863" t="inlineStr">
        <is>
          <t>Rural Referral Center (RRC)</t>
        </is>
      </c>
      <c r="G863" s="16" t="n">
        <v>1.0815</v>
      </c>
      <c r="H863" s="16" t="n">
        <v>1.0274</v>
      </c>
      <c r="I863" s="16" t="n">
        <v>1.6807</v>
      </c>
      <c r="J863" s="16" t="n">
        <v>1.6703</v>
      </c>
      <c r="K863" s="17" t="n">
        <v>1973</v>
      </c>
      <c r="L863" s="16" t="n">
        <v>1</v>
      </c>
      <c r="M863" s="18" t="n">
        <v>23596252.01361442</v>
      </c>
      <c r="N863" s="18" t="n">
        <v>23377885.00360537</v>
      </c>
      <c r="O863" s="19" t="n">
        <v>-218367.0100090504</v>
      </c>
      <c r="P863" s="20" t="n">
        <v>-0.009254309111593586</v>
      </c>
      <c r="Q863" s="27">
        <f>IF(O863&gt;0,O863,"")</f>
        <v/>
      </c>
      <c r="R863" s="28">
        <f>IF(O863&gt;0,P863,"")</f>
        <v/>
      </c>
    </row>
    <row r="864">
      <c r="A864" t="inlineStr">
        <is>
          <t>140082</t>
        </is>
      </c>
      <c r="B864" t="inlineStr">
        <is>
          <t>Louis A Weiss Memorial Hospital</t>
        </is>
      </c>
      <c r="C864" t="inlineStr">
        <is>
          <t>Illinois</t>
        </is>
      </c>
      <c r="D864" t="inlineStr">
        <is>
          <t>IL</t>
        </is>
      </c>
      <c r="E864" t="inlineStr">
        <is>
          <t>East North Central</t>
        </is>
      </c>
      <c r="F864" t="inlineStr">
        <is>
          <t>Rural Referral Center (RRC)</t>
        </is>
      </c>
      <c r="G864" s="16" t="n">
        <v>1.0815</v>
      </c>
      <c r="H864" s="16" t="n">
        <v>1.0274</v>
      </c>
      <c r="I864" s="16" t="n">
        <v>1.6915</v>
      </c>
      <c r="J864" s="16" t="n">
        <v>1.6959</v>
      </c>
      <c r="K864" s="17" t="n">
        <v>472</v>
      </c>
      <c r="L864" s="16" t="n">
        <v>1</v>
      </c>
      <c r="M864" s="18" t="n">
        <v>5681195.590898257</v>
      </c>
      <c r="N864" s="18" t="n">
        <v>5678398.80287551</v>
      </c>
      <c r="O864" s="19" t="n">
        <v>-2796.788022746332</v>
      </c>
      <c r="P864" s="20" t="n">
        <v>-0.0004922886350237645</v>
      </c>
      <c r="Q864" s="27">
        <f>IF(O864&gt;0,O864,"")</f>
        <v/>
      </c>
      <c r="R864" s="28">
        <f>IF(O864&gt;0,P864,"")</f>
        <v/>
      </c>
    </row>
    <row r="865">
      <c r="A865" t="inlineStr">
        <is>
          <t>140083</t>
        </is>
      </c>
      <c r="B865" t="inlineStr">
        <is>
          <t>Loretto Hospital</t>
        </is>
      </c>
      <c r="C865" t="inlineStr">
        <is>
          <t>Illinois</t>
        </is>
      </c>
      <c r="D865" t="inlineStr">
        <is>
          <t>IL</t>
        </is>
      </c>
      <c r="E865" t="inlineStr">
        <is>
          <t>East North Central</t>
        </is>
      </c>
      <c r="F865" t="inlineStr">
        <is>
          <t>IPPS</t>
        </is>
      </c>
      <c r="G865" s="16" t="n">
        <v>1.0815</v>
      </c>
      <c r="H865" s="16" t="n">
        <v>1.0274</v>
      </c>
      <c r="I865" s="16" t="n">
        <v>1.334</v>
      </c>
      <c r="J865" s="16" t="n">
        <v>1.3119</v>
      </c>
      <c r="K865" s="17" t="n">
        <v>313</v>
      </c>
      <c r="L865" s="16" t="n">
        <v>1</v>
      </c>
      <c r="M865" s="18" t="n">
        <v>2971159.09734971</v>
      </c>
      <c r="N865" s="18" t="n">
        <v>2912921.098980387</v>
      </c>
      <c r="O865" s="19" t="n">
        <v>-58237.99836932262</v>
      </c>
      <c r="P865" s="20" t="n">
        <v>-0.01960110396688997</v>
      </c>
      <c r="Q865" s="27">
        <f>IF(O865&gt;0,O865,"")</f>
        <v/>
      </c>
      <c r="R865" s="28">
        <f>IF(O865&gt;0,P865,"")</f>
        <v/>
      </c>
    </row>
    <row r="866">
      <c r="A866" t="inlineStr">
        <is>
          <t>140084</t>
        </is>
      </c>
      <c r="B866" t="inlineStr">
        <is>
          <t>Vista Medical Center East</t>
        </is>
      </c>
      <c r="C866" t="inlineStr">
        <is>
          <t>Illinois</t>
        </is>
      </c>
      <c r="D866" t="inlineStr">
        <is>
          <t>IL</t>
        </is>
      </c>
      <c r="E866" t="inlineStr">
        <is>
          <t>East North Central</t>
        </is>
      </c>
      <c r="F866" t="inlineStr">
        <is>
          <t>IPPS</t>
        </is>
      </c>
      <c r="G866" s="16" t="n">
        <v>1.0944</v>
      </c>
      <c r="H866" s="16" t="n">
        <v>1.0397</v>
      </c>
      <c r="I866" s="16" t="n">
        <v>1.7015</v>
      </c>
      <c r="J866" s="16" t="n">
        <v>1.6859</v>
      </c>
      <c r="K866" s="17" t="n">
        <v>868</v>
      </c>
      <c r="L866" s="16" t="n">
        <v>1</v>
      </c>
      <c r="M866" s="18" t="n">
        <v>10594297.46823876</v>
      </c>
      <c r="N866" s="18" t="n">
        <v>10463679.57550688</v>
      </c>
      <c r="O866" s="19" t="n">
        <v>-130617.8927318826</v>
      </c>
      <c r="P866" s="20" t="n">
        <v>-0.01232907544114835</v>
      </c>
      <c r="Q866" s="27">
        <f>IF(O866&gt;0,O866,"")</f>
        <v/>
      </c>
      <c r="R866" s="28">
        <f>IF(O866&gt;0,P866,"")</f>
        <v/>
      </c>
    </row>
    <row r="867">
      <c r="A867" t="inlineStr">
        <is>
          <t>140088</t>
        </is>
      </c>
      <c r="B867" t="inlineStr">
        <is>
          <t>The University Of Chicago Medical Center</t>
        </is>
      </c>
      <c r="C867" t="inlineStr">
        <is>
          <t>Illinois</t>
        </is>
      </c>
      <c r="D867" t="inlineStr">
        <is>
          <t>IL</t>
        </is>
      </c>
      <c r="E867" t="inlineStr">
        <is>
          <t>East North Central</t>
        </is>
      </c>
      <c r="F867" t="inlineStr">
        <is>
          <t>Rural Referral Center (RRC)</t>
        </is>
      </c>
      <c r="G867" s="16" t="n">
        <v>1.0815</v>
      </c>
      <c r="H867" s="16" t="n">
        <v>1.0515</v>
      </c>
      <c r="I867" s="16" t="n">
        <v>2.8665</v>
      </c>
      <c r="J867" s="16" t="n">
        <v>2.879</v>
      </c>
      <c r="K867" s="17" t="n">
        <v>6004</v>
      </c>
      <c r="L867" s="16" t="n">
        <v>1</v>
      </c>
      <c r="M867" s="18" t="n">
        <v>122466800.0477266</v>
      </c>
      <c r="N867" s="18" t="n">
        <v>124537093.7032476</v>
      </c>
      <c r="O867" s="19" t="n">
        <v>2070293.655520961</v>
      </c>
      <c r="P867" s="20" t="n">
        <v>0.01690493794819612</v>
      </c>
      <c r="Q867" s="27">
        <f>IF(O867&gt;0,O867,"")</f>
        <v/>
      </c>
      <c r="R867" s="28">
        <f>IF(O867&gt;0,P867,"")</f>
        <v/>
      </c>
    </row>
    <row r="868">
      <c r="A868" t="inlineStr">
        <is>
          <t>140089</t>
        </is>
      </c>
      <c r="B868" t="inlineStr">
        <is>
          <t>Mc Donough District Hospital</t>
        </is>
      </c>
      <c r="C868" t="inlineStr">
        <is>
          <t>Illinois</t>
        </is>
      </c>
      <c r="D868" t="inlineStr">
        <is>
          <t>IL</t>
        </is>
      </c>
      <c r="E868" t="inlineStr">
        <is>
          <t>East North Central</t>
        </is>
      </c>
      <c r="F868" t="inlineStr">
        <is>
          <t>Sole Community Hospital (SCH)</t>
        </is>
      </c>
      <c r="G868" s="16" t="n">
        <v>1.0815</v>
      </c>
      <c r="H868" s="16" t="n">
        <v>1.0274</v>
      </c>
      <c r="I868" s="16" t="n">
        <v>1.3399</v>
      </c>
      <c r="J868" s="16" t="n">
        <v>1.3269</v>
      </c>
      <c r="K868" s="17" t="n">
        <v>319</v>
      </c>
      <c r="L868" s="16" t="n">
        <v>1</v>
      </c>
      <c r="M868" s="18" t="n">
        <v>3041506.932902323</v>
      </c>
      <c r="N868" s="18" t="n">
        <v>3002704.0433506</v>
      </c>
      <c r="O868" s="19" t="n">
        <v>-38802.88955172244</v>
      </c>
      <c r="P868" s="20" t="n">
        <v>-0.01275778435089584</v>
      </c>
      <c r="Q868" s="27">
        <f>IF(O868&gt;0,O868,"")</f>
        <v/>
      </c>
      <c r="R868" s="28">
        <f>IF(O868&gt;0,P868,"")</f>
        <v/>
      </c>
    </row>
    <row r="869">
      <c r="A869" t="inlineStr">
        <is>
          <t>140091</t>
        </is>
      </c>
      <c r="B869" t="inlineStr">
        <is>
          <t>The Carle Foundation Hospital</t>
        </is>
      </c>
      <c r="C869" t="inlineStr">
        <is>
          <t>Illinois</t>
        </is>
      </c>
      <c r="D869" t="inlineStr">
        <is>
          <t>IL</t>
        </is>
      </c>
      <c r="E869" t="inlineStr">
        <is>
          <t>East North Central</t>
        </is>
      </c>
      <c r="F869" t="inlineStr">
        <is>
          <t>Rural Referral Center (RRC)</t>
        </is>
      </c>
      <c r="G869" s="16" t="n">
        <v>1.0815</v>
      </c>
      <c r="H869" s="16" t="n">
        <v>1.0274</v>
      </c>
      <c r="I869" s="16" t="n">
        <v>1.8266</v>
      </c>
      <c r="J869" s="16" t="n">
        <v>1.8208</v>
      </c>
      <c r="K869" s="17" t="n">
        <v>5436</v>
      </c>
      <c r="L869" s="16" t="n">
        <v>1</v>
      </c>
      <c r="M869" s="18" t="n">
        <v>70655934.03883292</v>
      </c>
      <c r="N869" s="18" t="n">
        <v>70214263.44411255</v>
      </c>
      <c r="O869" s="19" t="n">
        <v>-441670.5947203636</v>
      </c>
      <c r="P869" s="20" t="n">
        <v>-0.00625100496835296</v>
      </c>
      <c r="Q869" s="27">
        <f>IF(O869&gt;0,O869,"")</f>
        <v/>
      </c>
      <c r="R869" s="28">
        <f>IF(O869&gt;0,P869,"")</f>
        <v/>
      </c>
    </row>
    <row r="870">
      <c r="A870" t="inlineStr">
        <is>
          <t>140093</t>
        </is>
      </c>
      <c r="B870" t="inlineStr">
        <is>
          <t>Osf Sacred Heart Medical Center</t>
        </is>
      </c>
      <c r="C870" t="inlineStr">
        <is>
          <t>Illinois</t>
        </is>
      </c>
      <c r="D870" t="inlineStr">
        <is>
          <t>IL</t>
        </is>
      </c>
      <c r="E870" t="inlineStr">
        <is>
          <t>East North Central</t>
        </is>
      </c>
      <c r="F870" t="inlineStr">
        <is>
          <t>Rural Referral Center (RRC)</t>
        </is>
      </c>
      <c r="G870" s="16" t="n">
        <v>1.0815</v>
      </c>
      <c r="H870" s="16" t="n">
        <v>1.0274</v>
      </c>
      <c r="I870" s="16" t="n">
        <v>1.3677</v>
      </c>
      <c r="J870" s="16" t="n">
        <v>1.3507</v>
      </c>
      <c r="K870" s="17" t="n">
        <v>787</v>
      </c>
      <c r="L870" s="16" t="n">
        <v>1</v>
      </c>
      <c r="M870" s="18" t="n">
        <v>7659339.496600032</v>
      </c>
      <c r="N870" s="18" t="n">
        <v>7540797.594117306</v>
      </c>
      <c r="O870" s="19" t="n">
        <v>-118541.9024827257</v>
      </c>
      <c r="P870" s="20" t="n">
        <v>-0.01547677871379722</v>
      </c>
      <c r="Q870" s="27">
        <f>IF(O870&gt;0,O870,"")</f>
        <v/>
      </c>
      <c r="R870" s="28">
        <f>IF(O870&gt;0,P870,"")</f>
        <v/>
      </c>
    </row>
    <row r="871">
      <c r="A871" t="inlineStr">
        <is>
          <t>140095</t>
        </is>
      </c>
      <c r="B871" t="inlineStr">
        <is>
          <t>Saint Anthony Hospital</t>
        </is>
      </c>
      <c r="C871" t="inlineStr">
        <is>
          <t>Illinois</t>
        </is>
      </c>
      <c r="D871" t="inlineStr">
        <is>
          <t>IL</t>
        </is>
      </c>
      <c r="E871" t="inlineStr">
        <is>
          <t>East North Central</t>
        </is>
      </c>
      <c r="F871" t="inlineStr">
        <is>
          <t>IPPS</t>
        </is>
      </c>
      <c r="G871" s="16" t="n">
        <v>1.0815</v>
      </c>
      <c r="H871" s="16" t="n">
        <v>1.0274</v>
      </c>
      <c r="I871" s="16" t="n">
        <v>1.4547</v>
      </c>
      <c r="J871" s="16" t="n">
        <v>1.4445</v>
      </c>
      <c r="K871" s="17" t="n">
        <v>196</v>
      </c>
      <c r="L871" s="16" t="n">
        <v>1</v>
      </c>
      <c r="M871" s="18" t="n">
        <v>2028874.813137998</v>
      </c>
      <c r="N871" s="18" t="n">
        <v>2008432.632974892</v>
      </c>
      <c r="O871" s="19" t="n">
        <v>-20442.18016310642</v>
      </c>
      <c r="P871" s="20" t="n">
        <v>-0.01007562419856212</v>
      </c>
      <c r="Q871" s="27">
        <f>IF(O871&gt;0,O871,"")</f>
        <v/>
      </c>
      <c r="R871" s="28">
        <f>IF(O871&gt;0,P871,"")</f>
        <v/>
      </c>
    </row>
    <row r="872">
      <c r="A872" t="inlineStr">
        <is>
          <t>140100</t>
        </is>
      </c>
      <c r="B872" t="inlineStr">
        <is>
          <t>Midwestern Region Med Center, Inc</t>
        </is>
      </c>
      <c r="C872" t="inlineStr">
        <is>
          <t>Illinois</t>
        </is>
      </c>
      <c r="D872" t="inlineStr">
        <is>
          <t>IL</t>
        </is>
      </c>
      <c r="E872" t="inlineStr">
        <is>
          <t>East North Central</t>
        </is>
      </c>
      <c r="F872" t="inlineStr">
        <is>
          <t>IPPS</t>
        </is>
      </c>
      <c r="G872" s="16" t="n">
        <v>1.0944</v>
      </c>
      <c r="H872" s="16" t="n">
        <v>1.0397</v>
      </c>
      <c r="I872" s="16" t="n">
        <v>3.3914</v>
      </c>
      <c r="J872" s="16" t="n">
        <v>3.408</v>
      </c>
      <c r="K872" s="17" t="n">
        <v>126</v>
      </c>
      <c r="L872" s="16" t="n">
        <v>1</v>
      </c>
      <c r="M872" s="18" t="n">
        <v>3065279.249846572</v>
      </c>
      <c r="N872" s="18" t="n">
        <v>3070457.054047394</v>
      </c>
      <c r="O872" s="19" t="n">
        <v>5177.804200821556</v>
      </c>
      <c r="P872" s="20" t="n">
        <v>0.00168917862902074</v>
      </c>
      <c r="Q872" s="27">
        <f>IF(O872&gt;0,O872,"")</f>
        <v/>
      </c>
      <c r="R872" s="28">
        <f>IF(O872&gt;0,P872,"")</f>
        <v/>
      </c>
    </row>
    <row r="873">
      <c r="A873" t="inlineStr">
        <is>
          <t>140101</t>
        </is>
      </c>
      <c r="B873" t="inlineStr">
        <is>
          <t>Morris Hospital &amp; Healthcare Centers</t>
        </is>
      </c>
      <c r="C873" t="inlineStr">
        <is>
          <t>Illinois</t>
        </is>
      </c>
      <c r="D873" t="inlineStr">
        <is>
          <t>IL</t>
        </is>
      </c>
      <c r="E873" t="inlineStr">
        <is>
          <t>East North Central</t>
        </is>
      </c>
      <c r="F873" t="inlineStr">
        <is>
          <t>IPPS</t>
        </is>
      </c>
      <c r="G873" s="16" t="n">
        <v>1.0815</v>
      </c>
      <c r="H873" s="16" t="n">
        <v>1.0274</v>
      </c>
      <c r="I873" s="16" t="n">
        <v>1.5548</v>
      </c>
      <c r="J873" s="16" t="n">
        <v>1.55</v>
      </c>
      <c r="K873" s="17" t="n">
        <v>1476</v>
      </c>
      <c r="L873" s="16" t="n">
        <v>1</v>
      </c>
      <c r="M873" s="18" t="n">
        <v>16330016.74296135</v>
      </c>
      <c r="N873" s="18" t="n">
        <v>16229371.71155883</v>
      </c>
      <c r="O873" s="19" t="n">
        <v>-100645.0314025246</v>
      </c>
      <c r="P873" s="20" t="n">
        <v>-0.006163192174674597</v>
      </c>
      <c r="Q873" s="27">
        <f>IF(O873&gt;0,O873,"")</f>
        <v/>
      </c>
      <c r="R873" s="28">
        <f>IF(O873&gt;0,P873,"")</f>
        <v/>
      </c>
    </row>
    <row r="874">
      <c r="A874" t="inlineStr">
        <is>
          <t>140103</t>
        </is>
      </c>
      <c r="B874" t="inlineStr">
        <is>
          <t>St Bernard Hospital</t>
        </is>
      </c>
      <c r="C874" t="inlineStr">
        <is>
          <t>Illinois</t>
        </is>
      </c>
      <c r="D874" t="inlineStr">
        <is>
          <t>IL</t>
        </is>
      </c>
      <c r="E874" t="inlineStr">
        <is>
          <t>East North Central</t>
        </is>
      </c>
      <c r="F874" t="inlineStr">
        <is>
          <t>IPPS</t>
        </is>
      </c>
      <c r="G874" s="16" t="n">
        <v>1.0815</v>
      </c>
      <c r="H874" s="16" t="n">
        <v>1.0274</v>
      </c>
      <c r="I874" s="16" t="n">
        <v>1.4631</v>
      </c>
      <c r="J874" s="16" t="n">
        <v>1.4442</v>
      </c>
      <c r="K874" s="17" t="n">
        <v>242</v>
      </c>
      <c r="L874" s="16" t="n">
        <v>1</v>
      </c>
      <c r="M874" s="18" t="n">
        <v>2519504.375201611</v>
      </c>
      <c r="N874" s="18" t="n">
        <v>2479284.4599404</v>
      </c>
      <c r="O874" s="19" t="n">
        <v>-40219.91526121087</v>
      </c>
      <c r="P874" s="20" t="n">
        <v>-0.01596342346418528</v>
      </c>
      <c r="Q874" s="27">
        <f>IF(O874&gt;0,O874,"")</f>
        <v/>
      </c>
      <c r="R874" s="28">
        <f>IF(O874&gt;0,P874,"")</f>
        <v/>
      </c>
    </row>
    <row r="875">
      <c r="A875" t="inlineStr">
        <is>
          <t>140110</t>
        </is>
      </c>
      <c r="B875" t="inlineStr">
        <is>
          <t>Osf Saint Elizabeth Medical Center</t>
        </is>
      </c>
      <c r="C875" t="inlineStr">
        <is>
          <t>Illinois</t>
        </is>
      </c>
      <c r="D875" t="inlineStr">
        <is>
          <t>IL</t>
        </is>
      </c>
      <c r="E875" t="inlineStr">
        <is>
          <t>East North Central</t>
        </is>
      </c>
      <c r="F875" t="inlineStr">
        <is>
          <t>Rural Referral Center (RRC)</t>
        </is>
      </c>
      <c r="G875" s="16" t="n">
        <v>1.0815</v>
      </c>
      <c r="H875" s="16" t="n">
        <v>1.0274</v>
      </c>
      <c r="I875" s="16" t="n">
        <v>1.4172</v>
      </c>
      <c r="J875" s="16" t="n">
        <v>1.4065</v>
      </c>
      <c r="K875" s="17" t="n">
        <v>1809</v>
      </c>
      <c r="L875" s="16" t="n">
        <v>1</v>
      </c>
      <c r="M875" s="18" t="n">
        <v>18242966.09929083</v>
      </c>
      <c r="N875" s="18" t="n">
        <v>18049366.14387807</v>
      </c>
      <c r="O875" s="19" t="n">
        <v>-193599.9554127567</v>
      </c>
      <c r="P875" s="20" t="n">
        <v>-0.01061230692196937</v>
      </c>
      <c r="Q875" s="27">
        <f>IF(O875&gt;0,O875,"")</f>
        <v/>
      </c>
      <c r="R875" s="28">
        <f>IF(O875&gt;0,P875,"")</f>
        <v/>
      </c>
    </row>
    <row r="876">
      <c r="A876" t="inlineStr">
        <is>
          <t>140113</t>
        </is>
      </c>
      <c r="B876" t="inlineStr">
        <is>
          <t>Osf Heart Of Mary Medical Center</t>
        </is>
      </c>
      <c r="C876" t="inlineStr">
        <is>
          <t>Illinois</t>
        </is>
      </c>
      <c r="D876" t="inlineStr">
        <is>
          <t>IL</t>
        </is>
      </c>
      <c r="E876" t="inlineStr">
        <is>
          <t>East North Central</t>
        </is>
      </c>
      <c r="F876" t="inlineStr">
        <is>
          <t>IPPS</t>
        </is>
      </c>
      <c r="G876" s="16" t="n">
        <v>1.0815</v>
      </c>
      <c r="H876" s="16" t="n">
        <v>1.0274</v>
      </c>
      <c r="I876" s="16" t="n">
        <v>1.9668</v>
      </c>
      <c r="J876" s="16" t="n">
        <v>1.9682</v>
      </c>
      <c r="K876" s="17" t="n">
        <v>598</v>
      </c>
      <c r="L876" s="16" t="n">
        <v>1</v>
      </c>
      <c r="M876" s="18" t="n">
        <v>8369261.238809775</v>
      </c>
      <c r="N876" s="18" t="n">
        <v>8349376.843608999</v>
      </c>
      <c r="O876" s="19" t="n">
        <v>-19884.39520077594</v>
      </c>
      <c r="P876" s="20" t="n">
        <v>-0.002375884159114117</v>
      </c>
      <c r="Q876" s="27">
        <f>IF(O876&gt;0,O876,"")</f>
        <v/>
      </c>
      <c r="R876" s="28">
        <f>IF(O876&gt;0,P876,"")</f>
        <v/>
      </c>
    </row>
    <row r="877">
      <c r="A877" t="inlineStr">
        <is>
          <t>140114</t>
        </is>
      </c>
      <c r="B877" t="inlineStr">
        <is>
          <t>Swedish Hospital</t>
        </is>
      </c>
      <c r="C877" t="inlineStr">
        <is>
          <t>Illinois</t>
        </is>
      </c>
      <c r="D877" t="inlineStr">
        <is>
          <t>IL</t>
        </is>
      </c>
      <c r="E877" t="inlineStr">
        <is>
          <t>East North Central</t>
        </is>
      </c>
      <c r="F877" t="inlineStr">
        <is>
          <t>IPPS</t>
        </is>
      </c>
      <c r="G877" s="16" t="n">
        <v>1.0815</v>
      </c>
      <c r="H877" s="16" t="n">
        <v>1.0274</v>
      </c>
      <c r="I877" s="16" t="n">
        <v>1.8092</v>
      </c>
      <c r="J877" s="16" t="n">
        <v>1.8069</v>
      </c>
      <c r="K877" s="17" t="n">
        <v>2139</v>
      </c>
      <c r="L877" s="16" t="n">
        <v>1</v>
      </c>
      <c r="M877" s="18" t="n">
        <v>27537410.8527065</v>
      </c>
      <c r="N877" s="18" t="n">
        <v>27417544.31500649</v>
      </c>
      <c r="O877" s="19" t="n">
        <v>-119866.5377000049</v>
      </c>
      <c r="P877" s="20" t="n">
        <v>-0.004352861579512798</v>
      </c>
      <c r="Q877" s="27">
        <f>IF(O877&gt;0,O877,"")</f>
        <v/>
      </c>
      <c r="R877" s="28">
        <f>IF(O877&gt;0,P877,"")</f>
        <v/>
      </c>
    </row>
    <row r="878">
      <c r="A878" t="inlineStr">
        <is>
          <t>140115</t>
        </is>
      </c>
      <c r="B878" t="inlineStr">
        <is>
          <t>Thorek Memorial Hospital</t>
        </is>
      </c>
      <c r="C878" t="inlineStr">
        <is>
          <t>Illinois</t>
        </is>
      </c>
      <c r="D878" t="inlineStr">
        <is>
          <t>IL</t>
        </is>
      </c>
      <c r="E878" t="inlineStr">
        <is>
          <t>East North Central</t>
        </is>
      </c>
      <c r="F878" t="inlineStr">
        <is>
          <t>IPPS</t>
        </is>
      </c>
      <c r="G878" s="16" t="n">
        <v>1.0815</v>
      </c>
      <c r="H878" s="16" t="n">
        <v>1.0274</v>
      </c>
      <c r="I878" s="16" t="n">
        <v>1.3443</v>
      </c>
      <c r="J878" s="16" t="n">
        <v>1.3252</v>
      </c>
      <c r="K878" s="17" t="n">
        <v>648</v>
      </c>
      <c r="L878" s="16" t="n">
        <v>1</v>
      </c>
      <c r="M878" s="18" t="n">
        <v>6198647.573464598</v>
      </c>
      <c r="N878" s="18" t="n">
        <v>6091722.125237444</v>
      </c>
      <c r="O878" s="19" t="n">
        <v>-106925.4482271532</v>
      </c>
      <c r="P878" s="20" t="n">
        <v>-0.01724980279325504</v>
      </c>
      <c r="Q878" s="27">
        <f>IF(O878&gt;0,O878,"")</f>
        <v/>
      </c>
      <c r="R878" s="28">
        <f>IF(O878&gt;0,P878,"")</f>
        <v/>
      </c>
    </row>
    <row r="879">
      <c r="A879" t="inlineStr">
        <is>
          <t>140116</t>
        </is>
      </c>
      <c r="B879" t="inlineStr">
        <is>
          <t>Northwestern Medicine Mchenry Hospital</t>
        </is>
      </c>
      <c r="C879" t="inlineStr">
        <is>
          <t>Illinois</t>
        </is>
      </c>
      <c r="D879" t="inlineStr">
        <is>
          <t>IL</t>
        </is>
      </c>
      <c r="E879" t="inlineStr">
        <is>
          <t>East North Central</t>
        </is>
      </c>
      <c r="F879" t="inlineStr">
        <is>
          <t>Rural Referral Center (RRC)</t>
        </is>
      </c>
      <c r="G879" s="16" t="n">
        <v>1.0815</v>
      </c>
      <c r="H879" s="16" t="n">
        <v>1.0274</v>
      </c>
      <c r="I879" s="16" t="n">
        <v>1.8299</v>
      </c>
      <c r="J879" s="16" t="n">
        <v>1.824</v>
      </c>
      <c r="K879" s="17" t="n">
        <v>7004</v>
      </c>
      <c r="L879" s="16" t="n">
        <v>1</v>
      </c>
      <c r="M879" s="18" t="n">
        <v>91200923.31265022</v>
      </c>
      <c r="N879" s="18" t="n">
        <v>90626377.96537749</v>
      </c>
      <c r="O879" s="19" t="n">
        <v>-574545.3472727239</v>
      </c>
      <c r="P879" s="20" t="n">
        <v>-0.006299775554937067</v>
      </c>
      <c r="Q879" s="27">
        <f>IF(O879&gt;0,O879,"")</f>
        <v/>
      </c>
      <c r="R879" s="28">
        <f>IF(O879&gt;0,P879,"")</f>
        <v/>
      </c>
    </row>
    <row r="880">
      <c r="A880" t="inlineStr">
        <is>
          <t>140117</t>
        </is>
      </c>
      <c r="B880" t="inlineStr">
        <is>
          <t>Resurrection Medical Center</t>
        </is>
      </c>
      <c r="C880" t="inlineStr">
        <is>
          <t>Illinois</t>
        </is>
      </c>
      <c r="D880" t="inlineStr">
        <is>
          <t>IL</t>
        </is>
      </c>
      <c r="E880" t="inlineStr">
        <is>
          <t>East North Central</t>
        </is>
      </c>
      <c r="F880" t="inlineStr">
        <is>
          <t>Rural Referral Center (RRC)</t>
        </is>
      </c>
      <c r="G880" s="16" t="n">
        <v>1.0815</v>
      </c>
      <c r="H880" s="16" t="n">
        <v>1.0515</v>
      </c>
      <c r="I880" s="16" t="n">
        <v>1.8395</v>
      </c>
      <c r="J880" s="16" t="n">
        <v>1.835</v>
      </c>
      <c r="K880" s="17" t="n">
        <v>4406</v>
      </c>
      <c r="L880" s="16" t="n">
        <v>1</v>
      </c>
      <c r="M880" s="18" t="n">
        <v>57672665.70808811</v>
      </c>
      <c r="N880" s="18" t="n">
        <v>58250135.42908952</v>
      </c>
      <c r="O880" s="19" t="n">
        <v>577469.7210014015</v>
      </c>
      <c r="P880" s="20" t="n">
        <v>0.01001288416117752</v>
      </c>
      <c r="Q880" s="27">
        <f>IF(O880&gt;0,O880,"")</f>
        <v/>
      </c>
      <c r="R880" s="28">
        <f>IF(O880&gt;0,P880,"")</f>
        <v/>
      </c>
    </row>
    <row r="881">
      <c r="A881" t="inlineStr">
        <is>
          <t>140119</t>
        </is>
      </c>
      <c r="B881" t="inlineStr">
        <is>
          <t>Rush University Medical Center</t>
        </is>
      </c>
      <c r="C881" t="inlineStr">
        <is>
          <t>Illinois</t>
        </is>
      </c>
      <c r="D881" t="inlineStr">
        <is>
          <t>IL</t>
        </is>
      </c>
      <c r="E881" t="inlineStr">
        <is>
          <t>East North Central</t>
        </is>
      </c>
      <c r="F881" t="inlineStr">
        <is>
          <t>Rural Referral Center (RRC)</t>
        </is>
      </c>
      <c r="G881" s="16" t="n">
        <v>1.0815</v>
      </c>
      <c r="H881" s="16" t="n">
        <v>1.0274</v>
      </c>
      <c r="I881" s="16" t="n">
        <v>2.4204</v>
      </c>
      <c r="J881" s="16" t="n">
        <v>2.438</v>
      </c>
      <c r="K881" s="17" t="n">
        <v>6182</v>
      </c>
      <c r="L881" s="16" t="n">
        <v>1</v>
      </c>
      <c r="M881" s="18" t="n">
        <v>106473587.0608715</v>
      </c>
      <c r="N881" s="18" t="n">
        <v>106916898.8963408</v>
      </c>
      <c r="O881" s="19" t="n">
        <v>443311.8354693204</v>
      </c>
      <c r="P881" s="20" t="n">
        <v>0.00416358505152904</v>
      </c>
      <c r="Q881" s="27">
        <f>IF(O881&gt;0,O881,"")</f>
        <v/>
      </c>
      <c r="R881" s="28">
        <f>IF(O881&gt;0,P881,"")</f>
        <v/>
      </c>
    </row>
    <row r="882">
      <c r="A882" t="inlineStr">
        <is>
          <t>140120</t>
        </is>
      </c>
      <c r="B882" t="inlineStr">
        <is>
          <t>Carle Health Pekin Hospital</t>
        </is>
      </c>
      <c r="C882" t="inlineStr">
        <is>
          <t>Illinois</t>
        </is>
      </c>
      <c r="D882" t="inlineStr">
        <is>
          <t>IL</t>
        </is>
      </c>
      <c r="E882" t="inlineStr">
        <is>
          <t>East North Central</t>
        </is>
      </c>
      <c r="F882" t="inlineStr">
        <is>
          <t>IPPS</t>
        </is>
      </c>
      <c r="G882" s="16" t="n">
        <v>1.0815</v>
      </c>
      <c r="H882" s="16" t="n">
        <v>1.0274</v>
      </c>
      <c r="I882" s="16" t="n">
        <v>1.276</v>
      </c>
      <c r="J882" s="16" t="n">
        <v>1.2584</v>
      </c>
      <c r="K882" s="17" t="n">
        <v>602</v>
      </c>
      <c r="L882" s="16" t="n">
        <v>1</v>
      </c>
      <c r="M882" s="18" t="n">
        <v>5466041.267578769</v>
      </c>
      <c r="N882" s="18" t="n">
        <v>5374014.73022949</v>
      </c>
      <c r="O882" s="19" t="n">
        <v>-92026.53734927811</v>
      </c>
      <c r="P882" s="20" t="n">
        <v>-0.0168360487680771</v>
      </c>
      <c r="Q882" s="27">
        <f>IF(O882&gt;0,O882,"")</f>
        <v/>
      </c>
      <c r="R882" s="28">
        <f>IF(O882&gt;0,P882,"")</f>
        <v/>
      </c>
    </row>
    <row r="883">
      <c r="A883" t="inlineStr">
        <is>
          <t>140122</t>
        </is>
      </c>
      <c r="B883" t="inlineStr">
        <is>
          <t>Uchicago Medicine Adventhealth Hinsdale</t>
        </is>
      </c>
      <c r="C883" t="inlineStr">
        <is>
          <t>Illinois</t>
        </is>
      </c>
      <c r="D883" t="inlineStr">
        <is>
          <t>IL</t>
        </is>
      </c>
      <c r="E883" t="inlineStr">
        <is>
          <t>East North Central</t>
        </is>
      </c>
      <c r="F883" t="inlineStr">
        <is>
          <t>Rural Referral Center (RRC)</t>
        </is>
      </c>
      <c r="G883" s="16" t="n">
        <v>1.0815</v>
      </c>
      <c r="H883" s="16" t="n">
        <v>1.0274</v>
      </c>
      <c r="I883" s="16" t="n">
        <v>2.0825</v>
      </c>
      <c r="J883" s="16" t="n">
        <v>2.0851</v>
      </c>
      <c r="K883" s="17" t="n">
        <v>2945</v>
      </c>
      <c r="L883" s="16" t="n">
        <v>1</v>
      </c>
      <c r="M883" s="18" t="n">
        <v>43641136.28228925</v>
      </c>
      <c r="N883" s="18" t="n">
        <v>43560799.19780859</v>
      </c>
      <c r="O883" s="19" t="n">
        <v>-80337.08448065817</v>
      </c>
      <c r="P883" s="20" t="n">
        <v>-0.001840856845729315</v>
      </c>
      <c r="Q883" s="27">
        <f>IF(O883&gt;0,O883,"")</f>
        <v/>
      </c>
      <c r="R883" s="28">
        <f>IF(O883&gt;0,P883,"")</f>
        <v/>
      </c>
    </row>
    <row r="884">
      <c r="A884" t="inlineStr">
        <is>
          <t>140124</t>
        </is>
      </c>
      <c r="B884" t="inlineStr">
        <is>
          <t>John H Stroger Jr Hospital</t>
        </is>
      </c>
      <c r="C884" t="inlineStr">
        <is>
          <t>Illinois</t>
        </is>
      </c>
      <c r="D884" t="inlineStr">
        <is>
          <t>IL</t>
        </is>
      </c>
      <c r="E884" t="inlineStr">
        <is>
          <t>East North Central</t>
        </is>
      </c>
      <c r="F884" t="inlineStr">
        <is>
          <t>Rural Referral Center (RRC)</t>
        </is>
      </c>
      <c r="G884" s="16" t="n">
        <v>1.0815</v>
      </c>
      <c r="H884" s="16" t="n">
        <v>1.0274</v>
      </c>
      <c r="I884" s="16" t="n">
        <v>1.9707</v>
      </c>
      <c r="J884" s="16" t="n">
        <v>1.9646</v>
      </c>
      <c r="K884" s="17" t="n">
        <v>1088</v>
      </c>
      <c r="L884" s="16" t="n">
        <v>1</v>
      </c>
      <c r="M884" s="18" t="n">
        <v>15257211.00551325</v>
      </c>
      <c r="N884" s="18" t="n">
        <v>15163054.17737869</v>
      </c>
      <c r="O884" s="19" t="n">
        <v>-94156.82813456096</v>
      </c>
      <c r="P884" s="20" t="n">
        <v>-0.006171300121662932</v>
      </c>
      <c r="Q884" s="27">
        <f>IF(O884&gt;0,O884,"")</f>
        <v/>
      </c>
      <c r="R884" s="28">
        <f>IF(O884&gt;0,P884,"")</f>
        <v/>
      </c>
    </row>
    <row r="885">
      <c r="A885" t="inlineStr">
        <is>
          <t>140125</t>
        </is>
      </c>
      <c r="B885" t="inlineStr">
        <is>
          <t>Gateway Regional Medical Center</t>
        </is>
      </c>
      <c r="C885" t="inlineStr">
        <is>
          <t>Illinois</t>
        </is>
      </c>
      <c r="D885" t="inlineStr">
        <is>
          <t>IL</t>
        </is>
      </c>
      <c r="E885" t="inlineStr">
        <is>
          <t>East North Central</t>
        </is>
      </c>
      <c r="F885" t="inlineStr">
        <is>
          <t>IPPS</t>
        </is>
      </c>
      <c r="G885" s="16" t="n">
        <v>1.0815</v>
      </c>
      <c r="H885" s="16" t="n">
        <v>1.0274</v>
      </c>
      <c r="I885" s="16" t="n">
        <v>1.4656</v>
      </c>
      <c r="J885" s="16" t="n">
        <v>1.4521</v>
      </c>
      <c r="K885" s="17" t="n">
        <v>311</v>
      </c>
      <c r="L885" s="16" t="n">
        <v>1</v>
      </c>
      <c r="M885" s="18" t="n">
        <v>3243408.017460647</v>
      </c>
      <c r="N885" s="18" t="n">
        <v>3203616.826642307</v>
      </c>
      <c r="O885" s="19" t="n">
        <v>-39791.19081833959</v>
      </c>
      <c r="P885" s="20" t="n">
        <v>-0.01226832720525036</v>
      </c>
      <c r="Q885" s="27">
        <f>IF(O885&gt;0,O885,"")</f>
        <v/>
      </c>
      <c r="R885" s="28">
        <f>IF(O885&gt;0,P885,"")</f>
        <v/>
      </c>
    </row>
    <row r="886">
      <c r="A886" t="inlineStr">
        <is>
          <t>140127</t>
        </is>
      </c>
      <c r="B886" t="inlineStr">
        <is>
          <t>Carle Bromenn Medical Center</t>
        </is>
      </c>
      <c r="C886" t="inlineStr">
        <is>
          <t>Illinois</t>
        </is>
      </c>
      <c r="D886" t="inlineStr">
        <is>
          <t>IL</t>
        </is>
      </c>
      <c r="E886" t="inlineStr">
        <is>
          <t>East North Central</t>
        </is>
      </c>
      <c r="F886" t="inlineStr">
        <is>
          <t>Rural Referral Center (RRC)</t>
        </is>
      </c>
      <c r="G886" s="16" t="n">
        <v>1.0815</v>
      </c>
      <c r="H886" s="16" t="n">
        <v>1.0274</v>
      </c>
      <c r="I886" s="16" t="n">
        <v>1.6862</v>
      </c>
      <c r="J886" s="16" t="n">
        <v>1.6837</v>
      </c>
      <c r="K886" s="17" t="n">
        <v>2036</v>
      </c>
      <c r="L886" s="16" t="n">
        <v>1</v>
      </c>
      <c r="M886" s="18" t="n">
        <v>24429388.67184714</v>
      </c>
      <c r="N886" s="18" t="n">
        <v>24317903.86175813</v>
      </c>
      <c r="O886" s="19" t="n">
        <v>-111484.8100890107</v>
      </c>
      <c r="P886" s="20" t="n">
        <v>-0.004563553005216533</v>
      </c>
      <c r="Q886" s="27">
        <f>IF(O886&gt;0,O886,"")</f>
        <v/>
      </c>
      <c r="R886" s="28">
        <f>IF(O886&gt;0,P886,"")</f>
        <v/>
      </c>
    </row>
    <row r="887">
      <c r="A887" t="inlineStr">
        <is>
          <t>140130</t>
        </is>
      </c>
      <c r="B887" t="inlineStr">
        <is>
          <t>Northwestern Lake Forest Hospital</t>
        </is>
      </c>
      <c r="C887" t="inlineStr">
        <is>
          <t>Illinois</t>
        </is>
      </c>
      <c r="D887" t="inlineStr">
        <is>
          <t>IL</t>
        </is>
      </c>
      <c r="E887" t="inlineStr">
        <is>
          <t>East North Central</t>
        </is>
      </c>
      <c r="F887" t="inlineStr">
        <is>
          <t>IPPS</t>
        </is>
      </c>
      <c r="G887" s="16" t="n">
        <v>1.0944</v>
      </c>
      <c r="H887" s="16" t="n">
        <v>1.0397</v>
      </c>
      <c r="I887" s="16" t="n">
        <v>1.6486</v>
      </c>
      <c r="J887" s="16" t="n">
        <v>1.6431</v>
      </c>
      <c r="K887" s="17" t="n">
        <v>3980</v>
      </c>
      <c r="L887" s="16" t="n">
        <v>1</v>
      </c>
      <c r="M887" s="18" t="n">
        <v>47067252.97171439</v>
      </c>
      <c r="N887" s="18" t="n">
        <v>46760588.02423566</v>
      </c>
      <c r="O887" s="19" t="n">
        <v>-306664.947478734</v>
      </c>
      <c r="P887" s="20" t="n">
        <v>-0.00651546304737665</v>
      </c>
      <c r="Q887" s="27">
        <f>IF(O887&gt;0,O887,"")</f>
        <v/>
      </c>
      <c r="R887" s="28">
        <f>IF(O887&gt;0,P887,"")</f>
        <v/>
      </c>
    </row>
    <row r="888">
      <c r="A888" t="inlineStr">
        <is>
          <t>140133</t>
        </is>
      </c>
      <c r="B888" t="inlineStr">
        <is>
          <t>Holy Cross Hospital</t>
        </is>
      </c>
      <c r="C888" t="inlineStr">
        <is>
          <t>Illinois</t>
        </is>
      </c>
      <c r="D888" t="inlineStr">
        <is>
          <t>IL</t>
        </is>
      </c>
      <c r="E888" t="inlineStr">
        <is>
          <t>East North Central</t>
        </is>
      </c>
      <c r="F888" t="inlineStr">
        <is>
          <t>IPPS</t>
        </is>
      </c>
      <c r="G888" s="16" t="n">
        <v>1.0815</v>
      </c>
      <c r="H888" s="16" t="n">
        <v>1.0274</v>
      </c>
      <c r="I888" s="16" t="n">
        <v>1.3444</v>
      </c>
      <c r="J888" s="16" t="n">
        <v>1.3283</v>
      </c>
      <c r="K888" s="17" t="n">
        <v>635</v>
      </c>
      <c r="L888" s="16" t="n">
        <v>1</v>
      </c>
      <c r="M888" s="18" t="n">
        <v>6074743.844817678</v>
      </c>
      <c r="N888" s="18" t="n">
        <v>5983475.94730063</v>
      </c>
      <c r="O888" s="19" t="n">
        <v>-91267.89751704875</v>
      </c>
      <c r="P888" s="20" t="n">
        <v>-0.01502415572549759</v>
      </c>
      <c r="Q888" s="27">
        <f>IF(O888&gt;0,O888,"")</f>
        <v/>
      </c>
      <c r="R888" s="28">
        <f>IF(O888&gt;0,P888,"")</f>
        <v/>
      </c>
    </row>
    <row r="889">
      <c r="A889" t="inlineStr">
        <is>
          <t>140135</t>
        </is>
      </c>
      <c r="B889" t="inlineStr">
        <is>
          <t>Decatur Memorial Hospital</t>
        </is>
      </c>
      <c r="C889" t="inlineStr">
        <is>
          <t>Illinois</t>
        </is>
      </c>
      <c r="D889" t="inlineStr">
        <is>
          <t>IL</t>
        </is>
      </c>
      <c r="E889" t="inlineStr">
        <is>
          <t>East North Central</t>
        </is>
      </c>
      <c r="F889" t="inlineStr">
        <is>
          <t>Rural Referral Center (RRC)</t>
        </is>
      </c>
      <c r="G889" s="16" t="n">
        <v>1.0815</v>
      </c>
      <c r="H889" s="16" t="n">
        <v>1.0274</v>
      </c>
      <c r="I889" s="16" t="n">
        <v>1.6101</v>
      </c>
      <c r="J889" s="16" t="n">
        <v>1.6089</v>
      </c>
      <c r="K889" s="17" t="n">
        <v>2852</v>
      </c>
      <c r="L889" s="16" t="n">
        <v>1</v>
      </c>
      <c r="M889" s="18" t="n">
        <v>32675941.64193584</v>
      </c>
      <c r="N889" s="18" t="n">
        <v>32550841.80892796</v>
      </c>
      <c r="O889" s="19" t="n">
        <v>-125099.8330078721</v>
      </c>
      <c r="P889" s="20" t="n">
        <v>-0.003828499707176633</v>
      </c>
      <c r="Q889" s="27">
        <f>IF(O889&gt;0,O889,"")</f>
        <v/>
      </c>
      <c r="R889" s="28">
        <f>IF(O889&gt;0,P889,"")</f>
        <v/>
      </c>
    </row>
    <row r="890">
      <c r="A890" t="inlineStr">
        <is>
          <t>140137</t>
        </is>
      </c>
      <c r="B890" t="inlineStr">
        <is>
          <t>Hshs Holy Family Hospital</t>
        </is>
      </c>
      <c r="C890" t="inlineStr">
        <is>
          <t>Illinois</t>
        </is>
      </c>
      <c r="D890" t="inlineStr">
        <is>
          <t>IL</t>
        </is>
      </c>
      <c r="E890" t="inlineStr">
        <is>
          <t>East North Central</t>
        </is>
      </c>
      <c r="F890" t="inlineStr">
        <is>
          <t>IPPS</t>
        </is>
      </c>
      <c r="G890" s="16" t="n">
        <v>1.0815</v>
      </c>
      <c r="H890" s="16" t="n">
        <v>1.0274</v>
      </c>
      <c r="I890" s="16" t="n">
        <v>1.2259</v>
      </c>
      <c r="J890" s="16" t="n">
        <v>1.2054</v>
      </c>
      <c r="K890" s="17" t="n">
        <v>126</v>
      </c>
      <c r="L890" s="16" t="n">
        <v>1</v>
      </c>
      <c r="M890" s="18" t="n">
        <v>1099135.742314706</v>
      </c>
      <c r="N890" s="18" t="n">
        <v>1077420.870399615</v>
      </c>
      <c r="O890" s="19" t="n">
        <v>-21714.87191509129</v>
      </c>
      <c r="P890" s="20" t="n">
        <v>-0.0197563149655758</v>
      </c>
      <c r="Q890" s="27">
        <f>IF(O890&gt;0,O890,"")</f>
        <v/>
      </c>
      <c r="R890" s="28">
        <f>IF(O890&gt;0,P890,"")</f>
        <v/>
      </c>
    </row>
    <row r="891">
      <c r="A891" t="inlineStr">
        <is>
          <t>140145</t>
        </is>
      </c>
      <c r="B891" t="inlineStr">
        <is>
          <t>St Josephs Hospital</t>
        </is>
      </c>
      <c r="C891" t="inlineStr">
        <is>
          <t>Illinois</t>
        </is>
      </c>
      <c r="D891" t="inlineStr">
        <is>
          <t>IL</t>
        </is>
      </c>
      <c r="E891" t="inlineStr">
        <is>
          <t>East North Central</t>
        </is>
      </c>
      <c r="F891" t="inlineStr">
        <is>
          <t>IPPS</t>
        </is>
      </c>
      <c r="G891" s="16" t="n">
        <v>1.0815</v>
      </c>
      <c r="H891" s="16" t="n">
        <v>1.0274</v>
      </c>
      <c r="I891" s="16" t="n">
        <v>1.4093</v>
      </c>
      <c r="J891" s="16" t="n">
        <v>1.4034</v>
      </c>
      <c r="K891" s="17" t="n">
        <v>336</v>
      </c>
      <c r="L891" s="16" t="n">
        <v>1</v>
      </c>
      <c r="M891" s="18" t="n">
        <v>3369523.346970369</v>
      </c>
      <c r="N891" s="18" t="n">
        <v>3345063.767532371</v>
      </c>
      <c r="O891" s="19" t="n">
        <v>-24459.57943799859</v>
      </c>
      <c r="P891" s="20" t="n">
        <v>-0.007259062163789685</v>
      </c>
      <c r="Q891" s="27">
        <f>IF(O891&gt;0,O891,"")</f>
        <v/>
      </c>
      <c r="R891" s="28">
        <f>IF(O891&gt;0,P891,"")</f>
        <v/>
      </c>
    </row>
    <row r="892">
      <c r="A892" t="inlineStr">
        <is>
          <t>140148</t>
        </is>
      </c>
      <c r="B892" t="inlineStr">
        <is>
          <t>Memorial Medical Center</t>
        </is>
      </c>
      <c r="C892" t="inlineStr">
        <is>
          <t>Illinois</t>
        </is>
      </c>
      <c r="D892" t="inlineStr">
        <is>
          <t>IL</t>
        </is>
      </c>
      <c r="E892" t="inlineStr">
        <is>
          <t>East North Central</t>
        </is>
      </c>
      <c r="F892" t="inlineStr">
        <is>
          <t>Rural Referral Center (RRC)</t>
        </is>
      </c>
      <c r="G892" s="16" t="n">
        <v>1.0815</v>
      </c>
      <c r="H892" s="16" t="n">
        <v>1.0274</v>
      </c>
      <c r="I892" s="16" t="n">
        <v>1.9258</v>
      </c>
      <c r="J892" s="16" t="n">
        <v>1.9284</v>
      </c>
      <c r="K892" s="17" t="n">
        <v>6189</v>
      </c>
      <c r="L892" s="16" t="n">
        <v>1</v>
      </c>
      <c r="M892" s="18" t="n">
        <v>84812019.71515489</v>
      </c>
      <c r="N892" s="18" t="n">
        <v>84664482.30118015</v>
      </c>
      <c r="O892" s="19" t="n">
        <v>-147537.4139747322</v>
      </c>
      <c r="P892" s="20" t="n">
        <v>-0.001739581423367153</v>
      </c>
      <c r="Q892" s="27">
        <f>IF(O892&gt;0,O892,"")</f>
        <v/>
      </c>
      <c r="R892" s="28">
        <f>IF(O892&gt;0,P892,"")</f>
        <v/>
      </c>
    </row>
    <row r="893">
      <c r="A893" t="inlineStr">
        <is>
          <t>140150</t>
        </is>
      </c>
      <c r="B893" t="inlineStr">
        <is>
          <t>University Of Illinois Hospital And Clinics</t>
        </is>
      </c>
      <c r="C893" t="inlineStr">
        <is>
          <t>Illinois</t>
        </is>
      </c>
      <c r="D893" t="inlineStr">
        <is>
          <t>IL</t>
        </is>
      </c>
      <c r="E893" t="inlineStr">
        <is>
          <t>East North Central</t>
        </is>
      </c>
      <c r="F893" t="inlineStr">
        <is>
          <t>Rural Referral Center (RRC)</t>
        </is>
      </c>
      <c r="G893" s="16" t="n">
        <v>1.0815</v>
      </c>
      <c r="H893" s="16" t="n">
        <v>1.0515</v>
      </c>
      <c r="I893" s="16" t="n">
        <v>2.2492</v>
      </c>
      <c r="J893" s="16" t="n">
        <v>2.2509</v>
      </c>
      <c r="K893" s="17" t="n">
        <v>2294</v>
      </c>
      <c r="L893" s="16" t="n">
        <v>1</v>
      </c>
      <c r="M893" s="18" t="n">
        <v>36715312.49501864</v>
      </c>
      <c r="N893" s="18" t="n">
        <v>37201974.67249297</v>
      </c>
      <c r="O893" s="19" t="n">
        <v>486662.1774743348</v>
      </c>
      <c r="P893" s="20" t="n">
        <v>0.01325501934759136</v>
      </c>
      <c r="Q893" s="27">
        <f>IF(O893&gt;0,O893,"")</f>
        <v/>
      </c>
      <c r="R893" s="28">
        <f>IF(O893&gt;0,P893,"")</f>
        <v/>
      </c>
    </row>
    <row r="894">
      <c r="A894" t="inlineStr">
        <is>
          <t>140155</t>
        </is>
      </c>
      <c r="B894" t="inlineStr">
        <is>
          <t>St. Mary'S Hospital-Kankakee</t>
        </is>
      </c>
      <c r="C894" t="inlineStr">
        <is>
          <t>Illinois</t>
        </is>
      </c>
      <c r="D894" t="inlineStr">
        <is>
          <t>IL</t>
        </is>
      </c>
      <c r="E894" t="inlineStr">
        <is>
          <t>East North Central</t>
        </is>
      </c>
      <c r="F894" t="inlineStr">
        <is>
          <t>IPPS</t>
        </is>
      </c>
      <c r="G894" s="16" t="n">
        <v>1.0815</v>
      </c>
      <c r="H894" s="16" t="n">
        <v>1.0274</v>
      </c>
      <c r="I894" s="16" t="n">
        <v>1.6732</v>
      </c>
      <c r="J894" s="16" t="n">
        <v>1.6751</v>
      </c>
      <c r="K894" s="17" t="n">
        <v>1410</v>
      </c>
      <c r="L894" s="16" t="n">
        <v>1</v>
      </c>
      <c r="M894" s="18" t="n">
        <v>16787758.34856518</v>
      </c>
      <c r="N894" s="18" t="n">
        <v>16754964.14948221</v>
      </c>
      <c r="O894" s="19" t="n">
        <v>-32794.19908297807</v>
      </c>
      <c r="P894" s="20" t="n">
        <v>-0.001953459086202591</v>
      </c>
      <c r="Q894" s="27">
        <f>IF(O894&gt;0,O894,"")</f>
        <v/>
      </c>
      <c r="R894" s="28">
        <f>IF(O894&gt;0,P894,"")</f>
        <v/>
      </c>
    </row>
    <row r="895">
      <c r="A895" t="inlineStr">
        <is>
          <t>140158</t>
        </is>
      </c>
      <c r="B895" t="inlineStr">
        <is>
          <t>Insight Hospital And Medical Center Chicago</t>
        </is>
      </c>
      <c r="C895" t="inlineStr">
        <is>
          <t>Illinois</t>
        </is>
      </c>
      <c r="D895" t="inlineStr">
        <is>
          <t>IL</t>
        </is>
      </c>
      <c r="E895" t="inlineStr">
        <is>
          <t>East North Central</t>
        </is>
      </c>
      <c r="F895" t="inlineStr">
        <is>
          <t>IPPS</t>
        </is>
      </c>
      <c r="G895" s="16" t="n">
        <v>1.0815</v>
      </c>
      <c r="H895" s="16" t="n">
        <v>1.0274</v>
      </c>
      <c r="I895" s="16" t="n">
        <v>1.9786</v>
      </c>
      <c r="J895" s="16" t="n">
        <v>1.9558</v>
      </c>
      <c r="K895" s="17" t="n">
        <v>541</v>
      </c>
      <c r="L895" s="16" t="n">
        <v>1</v>
      </c>
      <c r="M895" s="18" t="n">
        <v>7616948.345313116</v>
      </c>
      <c r="N895" s="18" t="n">
        <v>7505944.667219824</v>
      </c>
      <c r="O895" s="19" t="n">
        <v>-111003.6780932918</v>
      </c>
      <c r="P895" s="20" t="n">
        <v>-0.01457324811209924</v>
      </c>
      <c r="Q895" s="27">
        <f>IF(O895&gt;0,O895,"")</f>
        <v/>
      </c>
      <c r="R895" s="28">
        <f>IF(O895&gt;0,P895,"")</f>
        <v/>
      </c>
    </row>
    <row r="896">
      <c r="A896" t="inlineStr">
        <is>
          <t>140160</t>
        </is>
      </c>
      <c r="B896" t="inlineStr">
        <is>
          <t>Fhn Memorial Hospital</t>
        </is>
      </c>
      <c r="C896" t="inlineStr">
        <is>
          <t>Illinois</t>
        </is>
      </c>
      <c r="D896" t="inlineStr">
        <is>
          <t>IL</t>
        </is>
      </c>
      <c r="E896" t="inlineStr">
        <is>
          <t>East North Central</t>
        </is>
      </c>
      <c r="F896" t="inlineStr">
        <is>
          <t>Rural Referral Center (RRC)</t>
        </is>
      </c>
      <c r="G896" s="16" t="n">
        <v>1.0815</v>
      </c>
      <c r="H896" s="16" t="n">
        <v>1.0274</v>
      </c>
      <c r="I896" s="16" t="n">
        <v>1.3475</v>
      </c>
      <c r="J896" s="16" t="n">
        <v>1.3379</v>
      </c>
      <c r="K896" s="17" t="n">
        <v>815</v>
      </c>
      <c r="L896" s="16" t="n">
        <v>1</v>
      </c>
      <c r="M896" s="18" t="n">
        <v>7814696.629795728</v>
      </c>
      <c r="N896" s="18" t="n">
        <v>7735081.858776581</v>
      </c>
      <c r="O896" s="19" t="n">
        <v>-79614.77101914678</v>
      </c>
      <c r="P896" s="20" t="n">
        <v>-0.01018782619348179</v>
      </c>
      <c r="Q896" s="27">
        <f>IF(O896&gt;0,O896,"")</f>
        <v/>
      </c>
      <c r="R896" s="28">
        <f>IF(O896&gt;0,P896,"")</f>
        <v/>
      </c>
    </row>
    <row r="897">
      <c r="A897" t="inlineStr">
        <is>
          <t>140161</t>
        </is>
      </c>
      <c r="B897" t="inlineStr">
        <is>
          <t>Saint James Hospital</t>
        </is>
      </c>
      <c r="C897" t="inlineStr">
        <is>
          <t>Illinois</t>
        </is>
      </c>
      <c r="D897" t="inlineStr">
        <is>
          <t>IL</t>
        </is>
      </c>
      <c r="E897" t="inlineStr">
        <is>
          <t>East North Central</t>
        </is>
      </c>
      <c r="F897" t="inlineStr">
        <is>
          <t>Sole Community Hospital (SCH)</t>
        </is>
      </c>
      <c r="G897" s="16" t="n">
        <v>1.0815</v>
      </c>
      <c r="H897" s="16" t="n">
        <v>1.0274</v>
      </c>
      <c r="I897" s="16" t="n">
        <v>1.2657</v>
      </c>
      <c r="J897" s="16" t="n">
        <v>1.2502</v>
      </c>
      <c r="K897" s="17" t="n">
        <v>538</v>
      </c>
      <c r="L897" s="16" t="n">
        <v>1</v>
      </c>
      <c r="M897" s="18" t="n">
        <v>4845502.213907473</v>
      </c>
      <c r="N897" s="18" t="n">
        <v>4771395.557487313</v>
      </c>
      <c r="O897" s="19" t="n">
        <v>-74106.65642016008</v>
      </c>
      <c r="P897" s="20" t="n">
        <v>-0.01529390621419189</v>
      </c>
      <c r="Q897" s="27">
        <f>IF(O897&gt;0,O897,"")</f>
        <v/>
      </c>
      <c r="R897" s="28">
        <f>IF(O897&gt;0,P897,"")</f>
        <v/>
      </c>
    </row>
    <row r="898">
      <c r="A898" t="inlineStr">
        <is>
          <t>140162</t>
        </is>
      </c>
      <c r="B898" t="inlineStr">
        <is>
          <t>St Joseph Medical Center</t>
        </is>
      </c>
      <c r="C898" t="inlineStr">
        <is>
          <t>Illinois</t>
        </is>
      </c>
      <c r="D898" t="inlineStr">
        <is>
          <t>IL</t>
        </is>
      </c>
      <c r="E898" t="inlineStr">
        <is>
          <t>East North Central</t>
        </is>
      </c>
      <c r="F898" t="inlineStr">
        <is>
          <t>IPPS</t>
        </is>
      </c>
      <c r="G898" s="16" t="n">
        <v>1.0815</v>
      </c>
      <c r="H898" s="16" t="n">
        <v>1.0274</v>
      </c>
      <c r="I898" s="16" t="n">
        <v>1.7743</v>
      </c>
      <c r="J898" s="16" t="n">
        <v>1.7754</v>
      </c>
      <c r="K898" s="17" t="n">
        <v>2428</v>
      </c>
      <c r="L898" s="16" t="n">
        <v>1</v>
      </c>
      <c r="M898" s="18" t="n">
        <v>30655010.94463836</v>
      </c>
      <c r="N898" s="18" t="n">
        <v>30579371.11247108</v>
      </c>
      <c r="O898" s="19" t="n">
        <v>-75639.83216727525</v>
      </c>
      <c r="P898" s="20" t="n">
        <v>-0.002467454091074297</v>
      </c>
      <c r="Q898" s="27">
        <f>IF(O898&gt;0,O898,"")</f>
        <v/>
      </c>
      <c r="R898" s="28">
        <f>IF(O898&gt;0,P898,"")</f>
        <v/>
      </c>
    </row>
    <row r="899">
      <c r="A899" t="inlineStr">
        <is>
          <t>140164</t>
        </is>
      </c>
      <c r="B899" t="inlineStr">
        <is>
          <t>Memorial Hospital Of Carbondale</t>
        </is>
      </c>
      <c r="C899" t="inlineStr">
        <is>
          <t>Illinois</t>
        </is>
      </c>
      <c r="D899" t="inlineStr">
        <is>
          <t>IL</t>
        </is>
      </c>
      <c r="E899" t="inlineStr">
        <is>
          <t>East North Central</t>
        </is>
      </c>
      <c r="F899" t="inlineStr">
        <is>
          <t>Rural Referral Center (RRC)</t>
        </is>
      </c>
      <c r="G899" s="16" t="n">
        <v>1.0815</v>
      </c>
      <c r="H899" s="16" t="n">
        <v>1.0274</v>
      </c>
      <c r="I899" s="16" t="n">
        <v>1.8505</v>
      </c>
      <c r="J899" s="16" t="n">
        <v>1.8507</v>
      </c>
      <c r="K899" s="17" t="n">
        <v>2734</v>
      </c>
      <c r="L899" s="16" t="n">
        <v>1</v>
      </c>
      <c r="M899" s="18" t="n">
        <v>36000898.52750424</v>
      </c>
      <c r="N899" s="18" t="n">
        <v>35893696.54317465</v>
      </c>
      <c r="O899" s="19" t="n">
        <v>-107201.9843295813</v>
      </c>
      <c r="P899" s="20" t="n">
        <v>-0.002977758575877774</v>
      </c>
      <c r="Q899" s="27">
        <f>IF(O899&gt;0,O899,"")</f>
        <v/>
      </c>
      <c r="R899" s="28">
        <f>IF(O899&gt;0,P899,"")</f>
        <v/>
      </c>
    </row>
    <row r="900">
      <c r="A900" t="inlineStr">
        <is>
          <t>140166</t>
        </is>
      </c>
      <c r="B900" t="inlineStr">
        <is>
          <t>St Marys Hospital</t>
        </is>
      </c>
      <c r="C900" t="inlineStr">
        <is>
          <t>Illinois</t>
        </is>
      </c>
      <c r="D900" t="inlineStr">
        <is>
          <t>IL</t>
        </is>
      </c>
      <c r="E900" t="inlineStr">
        <is>
          <t>East North Central</t>
        </is>
      </c>
      <c r="F900" t="inlineStr">
        <is>
          <t>IPPS</t>
        </is>
      </c>
      <c r="G900" s="16" t="n">
        <v>1.0815</v>
      </c>
      <c r="H900" s="16" t="n">
        <v>1.0274</v>
      </c>
      <c r="I900" s="16" t="n">
        <v>1.6773</v>
      </c>
      <c r="J900" s="16" t="n">
        <v>1.6696</v>
      </c>
      <c r="K900" s="17" t="n">
        <v>923</v>
      </c>
      <c r="L900" s="16" t="n">
        <v>1</v>
      </c>
      <c r="M900" s="18" t="n">
        <v>11016361.74834591</v>
      </c>
      <c r="N900" s="18" t="n">
        <v>10931953.82720429</v>
      </c>
      <c r="O900" s="19" t="n">
        <v>-84407.921141617</v>
      </c>
      <c r="P900" s="20" t="n">
        <v>-0.007662050599808118</v>
      </c>
      <c r="Q900" s="27">
        <f>IF(O900&gt;0,O900,"")</f>
        <v/>
      </c>
      <c r="R900" s="28">
        <f>IF(O900&gt;0,P900,"")</f>
        <v/>
      </c>
    </row>
    <row r="901">
      <c r="A901" t="inlineStr">
        <is>
          <t>140172</t>
        </is>
      </c>
      <c r="B901" t="inlineStr">
        <is>
          <t>Franciscan Health Olympia &amp; Chicago Heights</t>
        </is>
      </c>
      <c r="C901" t="inlineStr">
        <is>
          <t>Illinois</t>
        </is>
      </c>
      <c r="D901" t="inlineStr">
        <is>
          <t>IL</t>
        </is>
      </c>
      <c r="E901" t="inlineStr">
        <is>
          <t>East North Central</t>
        </is>
      </c>
      <c r="F901" t="inlineStr">
        <is>
          <t>Rural Referral Center (RRC)</t>
        </is>
      </c>
      <c r="G901" s="16" t="n">
        <v>1.0815</v>
      </c>
      <c r="H901" s="16" t="n">
        <v>1.0274</v>
      </c>
      <c r="I901" s="16" t="n">
        <v>1.7463</v>
      </c>
      <c r="J901" s="16" t="n">
        <v>1.7413</v>
      </c>
      <c r="K901" s="17" t="n">
        <v>2471</v>
      </c>
      <c r="L901" s="16" t="n">
        <v>1</v>
      </c>
      <c r="M901" s="18" t="n">
        <v>30705582.4574178</v>
      </c>
      <c r="N901" s="18" t="n">
        <v>30523195.41020398</v>
      </c>
      <c r="O901" s="19" t="n">
        <v>-182387.0472138152</v>
      </c>
      <c r="P901" s="20" t="n">
        <v>-0.005939866063988454</v>
      </c>
      <c r="Q901" s="27">
        <f>IF(O901&gt;0,O901,"")</f>
        <v/>
      </c>
      <c r="R901" s="28">
        <f>IF(O901&gt;0,P901,"")</f>
        <v/>
      </c>
    </row>
    <row r="902">
      <c r="A902" t="inlineStr">
        <is>
          <t>140174</t>
        </is>
      </c>
      <c r="B902" t="inlineStr">
        <is>
          <t>Mercy Medical Center</t>
        </is>
      </c>
      <c r="C902" t="inlineStr">
        <is>
          <t>Illinois</t>
        </is>
      </c>
      <c r="D902" t="inlineStr">
        <is>
          <t>IL</t>
        </is>
      </c>
      <c r="E902" t="inlineStr">
        <is>
          <t>East North Central</t>
        </is>
      </c>
      <c r="F902" t="inlineStr">
        <is>
          <t>IPPS</t>
        </is>
      </c>
      <c r="G902" s="16" t="n">
        <v>1.0815</v>
      </c>
      <c r="H902" s="16" t="n">
        <v>1.0274</v>
      </c>
      <c r="I902" s="16" t="n">
        <v>1.5515</v>
      </c>
      <c r="J902" s="16" t="n">
        <v>1.5429</v>
      </c>
      <c r="K902" s="17" t="n">
        <v>1207</v>
      </c>
      <c r="L902" s="16" t="n">
        <v>1</v>
      </c>
      <c r="M902" s="18" t="n">
        <v>13325539.1812619</v>
      </c>
      <c r="N902" s="18" t="n">
        <v>13210787.31524315</v>
      </c>
      <c r="O902" s="19" t="n">
        <v>-114751.8660187479</v>
      </c>
      <c r="P902" s="20" t="n">
        <v>-0.008611423857438327</v>
      </c>
      <c r="Q902" s="27">
        <f>IF(O902&gt;0,O902,"")</f>
        <v/>
      </c>
      <c r="R902" s="28">
        <f>IF(O902&gt;0,P902,"")</f>
        <v/>
      </c>
    </row>
    <row r="903">
      <c r="A903" t="inlineStr">
        <is>
          <t>140177</t>
        </is>
      </c>
      <c r="B903" t="inlineStr">
        <is>
          <t>Jackson Park Hospital</t>
        </is>
      </c>
      <c r="C903" t="inlineStr">
        <is>
          <t>Illinois</t>
        </is>
      </c>
      <c r="D903" t="inlineStr">
        <is>
          <t>IL</t>
        </is>
      </c>
      <c r="E903" t="inlineStr">
        <is>
          <t>East North Central</t>
        </is>
      </c>
      <c r="F903" t="inlineStr">
        <is>
          <t>IPPS</t>
        </is>
      </c>
      <c r="G903" s="16" t="n">
        <v>1.0815</v>
      </c>
      <c r="H903" s="16" t="n">
        <v>1.0274</v>
      </c>
      <c r="I903" s="16" t="n">
        <v>1.3019</v>
      </c>
      <c r="J903" s="16" t="n">
        <v>1.2779</v>
      </c>
      <c r="K903" s="17" t="n">
        <v>458</v>
      </c>
      <c r="L903" s="16" t="n">
        <v>1</v>
      </c>
      <c r="M903" s="18" t="n">
        <v>4242959.101619791</v>
      </c>
      <c r="N903" s="18" t="n">
        <v>4151891.538802373</v>
      </c>
      <c r="O903" s="19" t="n">
        <v>-91067.56281741848</v>
      </c>
      <c r="P903" s="20" t="n">
        <v>-0.02146321956830848</v>
      </c>
      <c r="Q903" s="27">
        <f>IF(O903&gt;0,O903,"")</f>
        <v/>
      </c>
      <c r="R903" s="28">
        <f>IF(O903&gt;0,P903,"")</f>
        <v/>
      </c>
    </row>
    <row r="904">
      <c r="A904" t="inlineStr">
        <is>
          <t>140179</t>
        </is>
      </c>
      <c r="B904" t="inlineStr">
        <is>
          <t>Osf Little Company Of Mary Medical Center</t>
        </is>
      </c>
      <c r="C904" t="inlineStr">
        <is>
          <t>Illinois</t>
        </is>
      </c>
      <c r="D904" t="inlineStr">
        <is>
          <t>IL</t>
        </is>
      </c>
      <c r="E904" t="inlineStr">
        <is>
          <t>East North Central</t>
        </is>
      </c>
      <c r="F904" t="inlineStr">
        <is>
          <t>Rural Referral Center (RRC)</t>
        </is>
      </c>
      <c r="G904" s="16" t="n">
        <v>1.0815</v>
      </c>
      <c r="H904" s="16" t="n">
        <v>1.0515</v>
      </c>
      <c r="I904" s="16" t="n">
        <v>1.7115</v>
      </c>
      <c r="J904" s="16" t="n">
        <v>1.7025</v>
      </c>
      <c r="K904" s="17" t="n">
        <v>2459</v>
      </c>
      <c r="L904" s="16" t="n">
        <v>1</v>
      </c>
      <c r="M904" s="18" t="n">
        <v>29947541.31844316</v>
      </c>
      <c r="N904" s="18" t="n">
        <v>30162131.38162763</v>
      </c>
      <c r="O904" s="19" t="n">
        <v>214590.0631844662</v>
      </c>
      <c r="P904" s="20" t="n">
        <v>0.007165531918051354</v>
      </c>
      <c r="Q904" s="27">
        <f>IF(O904&gt;0,O904,"")</f>
        <v/>
      </c>
      <c r="R904" s="28">
        <f>IF(O904&gt;0,P904,"")</f>
        <v/>
      </c>
    </row>
    <row r="905">
      <c r="A905" t="inlineStr">
        <is>
          <t>140180</t>
        </is>
      </c>
      <c r="B905" t="inlineStr">
        <is>
          <t>Saint Mary Of Nazareth Hospital</t>
        </is>
      </c>
      <c r="C905" t="inlineStr">
        <is>
          <t>Illinois</t>
        </is>
      </c>
      <c r="D905" t="inlineStr">
        <is>
          <t>IL</t>
        </is>
      </c>
      <c r="E905" t="inlineStr">
        <is>
          <t>East North Central</t>
        </is>
      </c>
      <c r="F905" t="inlineStr">
        <is>
          <t>Rural Referral Center (RRC)</t>
        </is>
      </c>
      <c r="G905" s="16" t="n">
        <v>1.0815</v>
      </c>
      <c r="H905" s="16" t="n">
        <v>1.0515</v>
      </c>
      <c r="I905" s="16" t="n">
        <v>1.6733</v>
      </c>
      <c r="J905" s="16" t="n">
        <v>1.6652</v>
      </c>
      <c r="K905" s="17" t="n">
        <v>1479</v>
      </c>
      <c r="L905" s="16" t="n">
        <v>1</v>
      </c>
      <c r="M905" s="18" t="n">
        <v>17610339.38028606</v>
      </c>
      <c r="N905" s="18" t="n">
        <v>17743976.524325</v>
      </c>
      <c r="O905" s="19" t="n">
        <v>133637.144038938</v>
      </c>
      <c r="P905" s="20" t="n">
        <v>0.007588561534966123</v>
      </c>
      <c r="Q905" s="27">
        <f>IF(O905&gt;0,O905,"")</f>
        <v/>
      </c>
      <c r="R905" s="28">
        <f>IF(O905&gt;0,P905,"")</f>
        <v/>
      </c>
    </row>
    <row r="906">
      <c r="A906" t="inlineStr">
        <is>
          <t>140181</t>
        </is>
      </c>
      <c r="B906" t="inlineStr">
        <is>
          <t>South Shore Hospital</t>
        </is>
      </c>
      <c r="C906" t="inlineStr">
        <is>
          <t>Illinois</t>
        </is>
      </c>
      <c r="D906" t="inlineStr">
        <is>
          <t>IL</t>
        </is>
      </c>
      <c r="E906" t="inlineStr">
        <is>
          <t>East North Central</t>
        </is>
      </c>
      <c r="F906" t="inlineStr">
        <is>
          <t>IPPS</t>
        </is>
      </c>
      <c r="G906" s="16" t="n">
        <v>1.0815</v>
      </c>
      <c r="H906" s="16" t="n">
        <v>1.0274</v>
      </c>
      <c r="I906" s="16" t="n">
        <v>1.3074</v>
      </c>
      <c r="J906" s="16" t="n">
        <v>1.2942</v>
      </c>
      <c r="K906" s="17" t="n">
        <v>373</v>
      </c>
      <c r="L906" s="16" t="n">
        <v>1</v>
      </c>
      <c r="M906" s="18" t="n">
        <v>3470108.491230532</v>
      </c>
      <c r="N906" s="18" t="n">
        <v>3424474.045010092</v>
      </c>
      <c r="O906" s="19" t="n">
        <v>-45634.44622043986</v>
      </c>
      <c r="P906" s="20" t="n">
        <v>-0.01315072607550016</v>
      </c>
      <c r="Q906" s="27">
        <f>IF(O906&gt;0,O906,"")</f>
        <v/>
      </c>
      <c r="R906" s="28">
        <f>IF(O906&gt;0,P906,"")</f>
        <v/>
      </c>
    </row>
    <row r="907">
      <c r="A907" t="inlineStr">
        <is>
          <t>140182</t>
        </is>
      </c>
      <c r="B907" t="inlineStr">
        <is>
          <t>Advocate Illinois Masonic Medical Center</t>
        </is>
      </c>
      <c r="C907" t="inlineStr">
        <is>
          <t>Illinois</t>
        </is>
      </c>
      <c r="D907" t="inlineStr">
        <is>
          <t>IL</t>
        </is>
      </c>
      <c r="E907" t="inlineStr">
        <is>
          <t>East North Central</t>
        </is>
      </c>
      <c r="F907" t="inlineStr">
        <is>
          <t>IPPS</t>
        </is>
      </c>
      <c r="G907" s="16" t="n">
        <v>1.0815</v>
      </c>
      <c r="H907" s="16" t="n">
        <v>1.0274</v>
      </c>
      <c r="I907" s="16" t="n">
        <v>1.8986</v>
      </c>
      <c r="J907" s="16" t="n">
        <v>1.8914</v>
      </c>
      <c r="K907" s="17" t="n">
        <v>2080</v>
      </c>
      <c r="L907" s="16" t="n">
        <v>1</v>
      </c>
      <c r="M907" s="18" t="n">
        <v>28101050.28340758</v>
      </c>
      <c r="N907" s="18" t="n">
        <v>27908106.47910836</v>
      </c>
      <c r="O907" s="19" t="n">
        <v>-192943.8042992204</v>
      </c>
      <c r="P907" s="20" t="n">
        <v>-0.006866070924514346</v>
      </c>
      <c r="Q907" s="27">
        <f>IF(O907&gt;0,O907,"")</f>
        <v/>
      </c>
      <c r="R907" s="28">
        <f>IF(O907&gt;0,P907,"")</f>
        <v/>
      </c>
    </row>
    <row r="908">
      <c r="A908" t="inlineStr">
        <is>
          <t>140184</t>
        </is>
      </c>
      <c r="B908" t="inlineStr">
        <is>
          <t>Deaconess Illinois Medical Center</t>
        </is>
      </c>
      <c r="C908" t="inlineStr">
        <is>
          <t>Illinois</t>
        </is>
      </c>
      <c r="D908" t="inlineStr">
        <is>
          <t>IL</t>
        </is>
      </c>
      <c r="E908" t="inlineStr">
        <is>
          <t>East North Central</t>
        </is>
      </c>
      <c r="F908" t="inlineStr">
        <is>
          <t>IPPS</t>
        </is>
      </c>
      <c r="G908" s="16" t="n">
        <v>1.0815</v>
      </c>
      <c r="H908" s="16" t="n">
        <v>1.0274</v>
      </c>
      <c r="I908" s="16" t="n">
        <v>1.6089</v>
      </c>
      <c r="J908" s="16" t="n">
        <v>1.6004</v>
      </c>
      <c r="K908" s="17" t="n">
        <v>1400</v>
      </c>
      <c r="L908" s="16" t="n">
        <v>1</v>
      </c>
      <c r="M908" s="18" t="n">
        <v>16028128.95568907</v>
      </c>
      <c r="N908" s="18" t="n">
        <v>15894256.96391741</v>
      </c>
      <c r="O908" s="19" t="n">
        <v>-133871.9917716663</v>
      </c>
      <c r="P908" s="20" t="n">
        <v>-0.00835231561598769</v>
      </c>
      <c r="Q908" s="27">
        <f>IF(O908&gt;0,O908,"")</f>
        <v/>
      </c>
      <c r="R908" s="28">
        <f>IF(O908&gt;0,P908,"")</f>
        <v/>
      </c>
    </row>
    <row r="909">
      <c r="A909" t="inlineStr">
        <is>
          <t>140185</t>
        </is>
      </c>
      <c r="B909" t="inlineStr">
        <is>
          <t>Memorial Hospital</t>
        </is>
      </c>
      <c r="C909" t="inlineStr">
        <is>
          <t>Illinois</t>
        </is>
      </c>
      <c r="D909" t="inlineStr">
        <is>
          <t>IL</t>
        </is>
      </c>
      <c r="E909" t="inlineStr">
        <is>
          <t>East North Central</t>
        </is>
      </c>
      <c r="F909" t="inlineStr">
        <is>
          <t>Rural Referral Center (RRC)</t>
        </is>
      </c>
      <c r="G909" s="16" t="n">
        <v>1.0815</v>
      </c>
      <c r="H909" s="16" t="n">
        <v>1.0274</v>
      </c>
      <c r="I909" s="16" t="n">
        <v>1.5886</v>
      </c>
      <c r="J909" s="16" t="n">
        <v>1.5807</v>
      </c>
      <c r="K909" s="17" t="n">
        <v>4038</v>
      </c>
      <c r="L909" s="16" t="n">
        <v>1</v>
      </c>
      <c r="M909" s="18" t="n">
        <v>45646408.58930811</v>
      </c>
      <c r="N909" s="18" t="n">
        <v>45279270.31938703</v>
      </c>
      <c r="O909" s="19" t="n">
        <v>-367138.2699210718</v>
      </c>
      <c r="P909" s="20" t="n">
        <v>-0.00804309213511855</v>
      </c>
      <c r="Q909" s="27">
        <f>IF(O909&gt;0,O909,"")</f>
        <v/>
      </c>
      <c r="R909" s="28">
        <f>IF(O909&gt;0,P909,"")</f>
        <v/>
      </c>
    </row>
    <row r="910">
      <c r="A910" t="inlineStr">
        <is>
          <t>140186</t>
        </is>
      </c>
      <c r="B910" t="inlineStr">
        <is>
          <t>Riverside Medical Center</t>
        </is>
      </c>
      <c r="C910" t="inlineStr">
        <is>
          <t>Illinois</t>
        </is>
      </c>
      <c r="D910" t="inlineStr">
        <is>
          <t>IL</t>
        </is>
      </c>
      <c r="E910" t="inlineStr">
        <is>
          <t>East North Central</t>
        </is>
      </c>
      <c r="F910" t="inlineStr">
        <is>
          <t>Rural Referral Center (RRC)</t>
        </is>
      </c>
      <c r="G910" s="16" t="n">
        <v>1.0815</v>
      </c>
      <c r="H910" s="16" t="n">
        <v>1.0274</v>
      </c>
      <c r="I910" s="16" t="n">
        <v>1.7474</v>
      </c>
      <c r="J910" s="16" t="n">
        <v>1.7439</v>
      </c>
      <c r="K910" s="17" t="n">
        <v>2519</v>
      </c>
      <c r="L910" s="16" t="n">
        <v>1</v>
      </c>
      <c r="M910" s="18" t="n">
        <v>31321765.90977596</v>
      </c>
      <c r="N910" s="18" t="n">
        <v>31162579.30968466</v>
      </c>
      <c r="O910" s="19" t="n">
        <v>-159186.6000913084</v>
      </c>
      <c r="P910" s="20" t="n">
        <v>-0.005082299655448991</v>
      </c>
      <c r="Q910" s="27">
        <f>IF(O910&gt;0,O910,"")</f>
        <v/>
      </c>
      <c r="R910" s="28">
        <f>IF(O910&gt;0,P910,"")</f>
        <v/>
      </c>
    </row>
    <row r="911">
      <c r="A911" t="inlineStr">
        <is>
          <t>140187</t>
        </is>
      </c>
      <c r="B911" t="inlineStr">
        <is>
          <t>Hshs St Elizabeth'S Hospital</t>
        </is>
      </c>
      <c r="C911" t="inlineStr">
        <is>
          <t>Illinois</t>
        </is>
      </c>
      <c r="D911" t="inlineStr">
        <is>
          <t>IL</t>
        </is>
      </c>
      <c r="E911" t="inlineStr">
        <is>
          <t>East North Central</t>
        </is>
      </c>
      <c r="F911" t="inlineStr">
        <is>
          <t>Rural Referral Center (RRC)</t>
        </is>
      </c>
      <c r="G911" s="16" t="n">
        <v>1.0815</v>
      </c>
      <c r="H911" s="16" t="n">
        <v>1.0274</v>
      </c>
      <c r="I911" s="16" t="n">
        <v>1.9536</v>
      </c>
      <c r="J911" s="16" t="n">
        <v>1.9581</v>
      </c>
      <c r="K911" s="17" t="n">
        <v>3185</v>
      </c>
      <c r="L911" s="16" t="n">
        <v>1</v>
      </c>
      <c r="M911" s="18" t="n">
        <v>44276249.27330645</v>
      </c>
      <c r="N911" s="18" t="n">
        <v>44241307.72080804</v>
      </c>
      <c r="O911" s="19" t="n">
        <v>-34941.55249841511</v>
      </c>
      <c r="P911" s="20" t="n">
        <v>-0.0007891714648801767</v>
      </c>
      <c r="Q911" s="27">
        <f>IF(O911&gt;0,O911,"")</f>
        <v/>
      </c>
      <c r="R911" s="28">
        <f>IF(O911&gt;0,P911,"")</f>
        <v/>
      </c>
    </row>
    <row r="912">
      <c r="A912" t="inlineStr">
        <is>
          <t>140189</t>
        </is>
      </c>
      <c r="B912" t="inlineStr">
        <is>
          <t>Sarah Bush Lincoln Health Center</t>
        </is>
      </c>
      <c r="C912" t="inlineStr">
        <is>
          <t>Illinois</t>
        </is>
      </c>
      <c r="D912" t="inlineStr">
        <is>
          <t>IL</t>
        </is>
      </c>
      <c r="E912" t="inlineStr">
        <is>
          <t>East North Central</t>
        </is>
      </c>
      <c r="F912" t="inlineStr">
        <is>
          <t>Sole Community Hospital (SCH)</t>
        </is>
      </c>
      <c r="G912" s="16" t="n">
        <v>1.0815</v>
      </c>
      <c r="H912" s="16" t="n">
        <v>1.0274</v>
      </c>
      <c r="I912" s="16" t="n">
        <v>1.5478</v>
      </c>
      <c r="J912" s="16" t="n">
        <v>1.5564</v>
      </c>
      <c r="K912" s="17" t="n">
        <v>2683</v>
      </c>
      <c r="L912" s="16" t="n">
        <v>1</v>
      </c>
      <c r="M912" s="18" t="n">
        <v>29550256.54067221</v>
      </c>
      <c r="N912" s="18" t="n">
        <v>29622761.80426944</v>
      </c>
      <c r="O912" s="19" t="n">
        <v>72505.26359723508</v>
      </c>
      <c r="P912" s="20" t="n">
        <v>0.002453625520896602</v>
      </c>
      <c r="Q912" s="27">
        <f>IF(O912&gt;0,O912,"")</f>
        <v/>
      </c>
      <c r="R912" s="28">
        <f>IF(O912&gt;0,P912,"")</f>
        <v/>
      </c>
    </row>
    <row r="913">
      <c r="A913" t="inlineStr">
        <is>
          <t>140191</t>
        </is>
      </c>
      <c r="B913" t="inlineStr">
        <is>
          <t>Ingalls Memorial Hospital</t>
        </is>
      </c>
      <c r="C913" t="inlineStr">
        <is>
          <t>Illinois</t>
        </is>
      </c>
      <c r="D913" t="inlineStr">
        <is>
          <t>IL</t>
        </is>
      </c>
      <c r="E913" t="inlineStr">
        <is>
          <t>East North Central</t>
        </is>
      </c>
      <c r="F913" t="inlineStr">
        <is>
          <t>IPPS</t>
        </is>
      </c>
      <c r="G913" s="16" t="n">
        <v>1.0815</v>
      </c>
      <c r="H913" s="16" t="n">
        <v>1.0274</v>
      </c>
      <c r="I913" s="16" t="n">
        <v>1.6833</v>
      </c>
      <c r="J913" s="16" t="n">
        <v>1.669</v>
      </c>
      <c r="K913" s="17" t="n">
        <v>1959</v>
      </c>
      <c r="L913" s="16" t="n">
        <v>1</v>
      </c>
      <c r="M913" s="18" t="n">
        <v>23465061.67208619</v>
      </c>
      <c r="N913" s="18" t="n">
        <v>23193934.3895153</v>
      </c>
      <c r="O913" s="19" t="n">
        <v>-271127.2825708948</v>
      </c>
      <c r="P913" s="20" t="n">
        <v>-0.01155450969444607</v>
      </c>
      <c r="Q913" s="27">
        <f>IF(O913&gt;0,O913,"")</f>
        <v/>
      </c>
      <c r="R913" s="28">
        <f>IF(O913&gt;0,P913,"")</f>
        <v/>
      </c>
    </row>
    <row r="914">
      <c r="A914" t="inlineStr">
        <is>
          <t>140197</t>
        </is>
      </c>
      <c r="B914" t="inlineStr">
        <is>
          <t>Methodist Hospital Of Chicago</t>
        </is>
      </c>
      <c r="C914" t="inlineStr">
        <is>
          <t>Illinois</t>
        </is>
      </c>
      <c r="D914" t="inlineStr">
        <is>
          <t>IL</t>
        </is>
      </c>
      <c r="E914" t="inlineStr">
        <is>
          <t>East North Central</t>
        </is>
      </c>
      <c r="F914" t="inlineStr">
        <is>
          <t>IPPS</t>
        </is>
      </c>
      <c r="G914" s="16" t="n">
        <v>1.0815</v>
      </c>
      <c r="H914" s="16" t="n">
        <v>1.0274</v>
      </c>
      <c r="I914" s="16" t="n">
        <v>1.2582</v>
      </c>
      <c r="J914" s="16" t="n">
        <v>1.2299</v>
      </c>
      <c r="K914" s="17" t="n">
        <v>143</v>
      </c>
      <c r="L914" s="16" t="n">
        <v>1</v>
      </c>
      <c r="M914" s="18" t="n">
        <v>1280299.155076167</v>
      </c>
      <c r="N914" s="18" t="n">
        <v>1247640.576243818</v>
      </c>
      <c r="O914" s="19" t="n">
        <v>-32658.57883234904</v>
      </c>
      <c r="P914" s="20" t="n">
        <v>-0.02550855298377989</v>
      </c>
      <c r="Q914" s="27">
        <f>IF(O914&gt;0,O914,"")</f>
        <v/>
      </c>
      <c r="R914" s="28">
        <f>IF(O914&gt;0,P914,"")</f>
        <v/>
      </c>
    </row>
    <row r="915">
      <c r="A915" t="inlineStr">
        <is>
          <t>140200</t>
        </is>
      </c>
      <c r="B915" t="inlineStr">
        <is>
          <t>Elmhurst Memorial Hospital</t>
        </is>
      </c>
      <c r="C915" t="inlineStr">
        <is>
          <t>Illinois</t>
        </is>
      </c>
      <c r="D915" t="inlineStr">
        <is>
          <t>IL</t>
        </is>
      </c>
      <c r="E915" t="inlineStr">
        <is>
          <t>East North Central</t>
        </is>
      </c>
      <c r="F915" t="inlineStr">
        <is>
          <t>Rural Referral Center (RRC)</t>
        </is>
      </c>
      <c r="G915" s="16" t="n">
        <v>1.0815</v>
      </c>
      <c r="H915" s="16" t="n">
        <v>1.0274</v>
      </c>
      <c r="I915" s="16" t="n">
        <v>1.7987</v>
      </c>
      <c r="J915" s="16" t="n">
        <v>1.7994</v>
      </c>
      <c r="K915" s="17" t="n">
        <v>5087</v>
      </c>
      <c r="L915" s="16" t="n">
        <v>1</v>
      </c>
      <c r="M915" s="18" t="n">
        <v>65109777.74347411</v>
      </c>
      <c r="N915" s="18" t="n">
        <v>64934141.85056453</v>
      </c>
      <c r="O915" s="19" t="n">
        <v>-175635.892909579</v>
      </c>
      <c r="P915" s="20" t="n">
        <v>-0.002697534824977694</v>
      </c>
      <c r="Q915" s="27">
        <f>IF(O915&gt;0,O915,"")</f>
        <v/>
      </c>
      <c r="R915" s="28">
        <f>IF(O915&gt;0,P915,"")</f>
        <v/>
      </c>
    </row>
    <row r="916">
      <c r="A916" t="inlineStr">
        <is>
          <t>140202</t>
        </is>
      </c>
      <c r="B916" t="inlineStr">
        <is>
          <t>Advocate Condell Medical Center</t>
        </is>
      </c>
      <c r="C916" t="inlineStr">
        <is>
          <t>Illinois</t>
        </is>
      </c>
      <c r="D916" t="inlineStr">
        <is>
          <t>IL</t>
        </is>
      </c>
      <c r="E916" t="inlineStr">
        <is>
          <t>East North Central</t>
        </is>
      </c>
      <c r="F916" t="inlineStr">
        <is>
          <t>IPPS</t>
        </is>
      </c>
      <c r="G916" s="16" t="n">
        <v>1.0944</v>
      </c>
      <c r="H916" s="16" t="n">
        <v>1.0397</v>
      </c>
      <c r="I916" s="16" t="n">
        <v>1.822</v>
      </c>
      <c r="J916" s="16" t="n">
        <v>1.8188</v>
      </c>
      <c r="K916" s="17" t="n">
        <v>5610</v>
      </c>
      <c r="L916" s="16" t="n">
        <v>1</v>
      </c>
      <c r="M916" s="18" t="n">
        <v>73321563.67030789</v>
      </c>
      <c r="N916" s="18" t="n">
        <v>72959307.45665394</v>
      </c>
      <c r="O916" s="19" t="n">
        <v>-362256.2136539519</v>
      </c>
      <c r="P916" s="20" t="n">
        <v>-0.004940650410605608</v>
      </c>
      <c r="Q916" s="27">
        <f>IF(O916&gt;0,O916,"")</f>
        <v/>
      </c>
      <c r="R916" s="28">
        <f>IF(O916&gt;0,P916,"")</f>
        <v/>
      </c>
    </row>
    <row r="917">
      <c r="A917" t="inlineStr">
        <is>
          <t>140206</t>
        </is>
      </c>
      <c r="B917" t="inlineStr">
        <is>
          <t>Humboldt Park Health</t>
        </is>
      </c>
      <c r="C917" t="inlineStr">
        <is>
          <t>Illinois</t>
        </is>
      </c>
      <c r="D917" t="inlineStr">
        <is>
          <t>IL</t>
        </is>
      </c>
      <c r="E917" t="inlineStr">
        <is>
          <t>East North Central</t>
        </is>
      </c>
      <c r="F917" t="inlineStr">
        <is>
          <t>IPPS</t>
        </is>
      </c>
      <c r="G917" s="16" t="n">
        <v>1.0815</v>
      </c>
      <c r="H917" s="16" t="n">
        <v>1.0274</v>
      </c>
      <c r="I917" s="16" t="n">
        <v>1.6387</v>
      </c>
      <c r="J917" s="16" t="n">
        <v>1.6247</v>
      </c>
      <c r="K917" s="17" t="n">
        <v>627</v>
      </c>
      <c r="L917" s="16" t="n">
        <v>1</v>
      </c>
      <c r="M917" s="18" t="n">
        <v>7311268.530692744</v>
      </c>
      <c r="N917" s="18" t="n">
        <v>7226439.530464008</v>
      </c>
      <c r="O917" s="19" t="n">
        <v>-84829.00022873655</v>
      </c>
      <c r="P917" s="20" t="n">
        <v>-0.01160250097129164</v>
      </c>
      <c r="Q917" s="27">
        <f>IF(O917&gt;0,O917,"")</f>
        <v/>
      </c>
      <c r="R917" s="28">
        <f>IF(O917&gt;0,P917,"")</f>
        <v/>
      </c>
    </row>
    <row r="918">
      <c r="A918" t="inlineStr">
        <is>
          <t>140208</t>
        </is>
      </c>
      <c r="B918" t="inlineStr">
        <is>
          <t>Advocate Christ Hospital &amp; Medical Center</t>
        </is>
      </c>
      <c r="C918" t="inlineStr">
        <is>
          <t>Illinois</t>
        </is>
      </c>
      <c r="D918" t="inlineStr">
        <is>
          <t>IL</t>
        </is>
      </c>
      <c r="E918" t="inlineStr">
        <is>
          <t>East North Central</t>
        </is>
      </c>
      <c r="F918" t="inlineStr">
        <is>
          <t>Rural Referral Center (RRC)</t>
        </is>
      </c>
      <c r="G918" s="16" t="n">
        <v>1.0815</v>
      </c>
      <c r="H918" s="16" t="n">
        <v>1.0274</v>
      </c>
      <c r="I918" s="16" t="n">
        <v>2.2339</v>
      </c>
      <c r="J918" s="16" t="n">
        <v>2.2319</v>
      </c>
      <c r="K918" s="17" t="n">
        <v>7749</v>
      </c>
      <c r="L918" s="16" t="n">
        <v>1</v>
      </c>
      <c r="M918" s="18" t="n">
        <v>123178561.9443222</v>
      </c>
      <c r="N918" s="18" t="n">
        <v>122688553.0941276</v>
      </c>
      <c r="O918" s="19" t="n">
        <v>-490008.8501946479</v>
      </c>
      <c r="P918" s="20" t="n">
        <v>-0.003978036782213257</v>
      </c>
      <c r="Q918" s="27">
        <f>IF(O918&gt;0,O918,"")</f>
        <v/>
      </c>
      <c r="R918" s="28">
        <f>IF(O918&gt;0,P918,"")</f>
        <v/>
      </c>
    </row>
    <row r="919">
      <c r="A919" t="inlineStr">
        <is>
          <t>140209</t>
        </is>
      </c>
      <c r="B919" t="inlineStr">
        <is>
          <t>Carle Health Methodist Hospital</t>
        </is>
      </c>
      <c r="C919" t="inlineStr">
        <is>
          <t>Illinois</t>
        </is>
      </c>
      <c r="D919" t="inlineStr">
        <is>
          <t>IL</t>
        </is>
      </c>
      <c r="E919" t="inlineStr">
        <is>
          <t>East North Central</t>
        </is>
      </c>
      <c r="F919" t="inlineStr">
        <is>
          <t>Rural Referral Center (RRC)</t>
        </is>
      </c>
      <c r="G919" s="16" t="n">
        <v>1.0815</v>
      </c>
      <c r="H919" s="16" t="n">
        <v>1.0274</v>
      </c>
      <c r="I919" s="16" t="n">
        <v>1.9665</v>
      </c>
      <c r="J919" s="16" t="n">
        <v>1.9654</v>
      </c>
      <c r="K919" s="17" t="n">
        <v>2664</v>
      </c>
      <c r="L919" s="16" t="n">
        <v>1</v>
      </c>
      <c r="M919" s="18" t="n">
        <v>37278112.25743847</v>
      </c>
      <c r="N919" s="18" t="n">
        <v>37142302.59607287</v>
      </c>
      <c r="O919" s="19" t="n">
        <v>-135809.6613655984</v>
      </c>
      <c r="P919" s="20" t="n">
        <v>-0.00364314749705436</v>
      </c>
      <c r="Q919" s="27">
        <f>IF(O919&gt;0,O919,"")</f>
        <v/>
      </c>
      <c r="R919" s="28">
        <f>IF(O919&gt;0,P919,"")</f>
        <v/>
      </c>
    </row>
    <row r="920">
      <c r="A920" t="inlineStr">
        <is>
          <t>140210</t>
        </is>
      </c>
      <c r="B920" t="inlineStr">
        <is>
          <t>Harrisburg Medical Center</t>
        </is>
      </c>
      <c r="C920" t="inlineStr">
        <is>
          <t>Illinois</t>
        </is>
      </c>
      <c r="D920" t="inlineStr">
        <is>
          <t>IL</t>
        </is>
      </c>
      <c r="E920" t="inlineStr">
        <is>
          <t>East North Central</t>
        </is>
      </c>
      <c r="F920" t="inlineStr">
        <is>
          <t>Sole Community Hospital (SCH)</t>
        </is>
      </c>
      <c r="G920" s="16" t="n">
        <v>1.0815</v>
      </c>
      <c r="H920" s="16" t="n">
        <v>1.0274</v>
      </c>
      <c r="I920" s="16" t="n">
        <v>1.2427</v>
      </c>
      <c r="J920" s="16" t="n">
        <v>1.2238</v>
      </c>
      <c r="K920" s="17" t="n">
        <v>253</v>
      </c>
      <c r="L920" s="16" t="n">
        <v>1</v>
      </c>
      <c r="M920" s="18" t="n">
        <v>2237239.920295325</v>
      </c>
      <c r="N920" s="18" t="n">
        <v>2196416.116117335</v>
      </c>
      <c r="O920" s="19" t="n">
        <v>-40823.80417798925</v>
      </c>
      <c r="P920" s="20" t="n">
        <v>-0.01824739662816331</v>
      </c>
      <c r="Q920" s="27">
        <f>IF(O920&gt;0,O920,"")</f>
        <v/>
      </c>
      <c r="R920" s="28">
        <f>IF(O920&gt;0,P920,"")</f>
        <v/>
      </c>
    </row>
    <row r="921">
      <c r="A921" t="inlineStr">
        <is>
          <t>140211</t>
        </is>
      </c>
      <c r="B921" t="inlineStr">
        <is>
          <t>Northwestern Medicine Delnor Community Hospital</t>
        </is>
      </c>
      <c r="C921" t="inlineStr">
        <is>
          <t>Illinois</t>
        </is>
      </c>
      <c r="D921" t="inlineStr">
        <is>
          <t>IL</t>
        </is>
      </c>
      <c r="E921" t="inlineStr">
        <is>
          <t>East North Central</t>
        </is>
      </c>
      <c r="F921" t="inlineStr">
        <is>
          <t>IPPS</t>
        </is>
      </c>
      <c r="G921" s="16" t="n">
        <v>1.0815</v>
      </c>
      <c r="H921" s="16" t="n">
        <v>1.0274</v>
      </c>
      <c r="I921" s="16" t="n">
        <v>1.7324</v>
      </c>
      <c r="J921" s="16" t="n">
        <v>1.7226</v>
      </c>
      <c r="K921" s="17" t="n">
        <v>3807</v>
      </c>
      <c r="L921" s="16" t="n">
        <v>1</v>
      </c>
      <c r="M921" s="18" t="n">
        <v>46930674.10963822</v>
      </c>
      <c r="N921" s="18" t="n">
        <v>46521206.70916644</v>
      </c>
      <c r="O921" s="19" t="n">
        <v>-409467.4004717767</v>
      </c>
      <c r="P921" s="20" t="n">
        <v>-0.008724941804909719</v>
      </c>
      <c r="Q921" s="27">
        <f>IF(O921&gt;0,O921,"")</f>
        <v/>
      </c>
      <c r="R921" s="28">
        <f>IF(O921&gt;0,P921,"")</f>
        <v/>
      </c>
    </row>
    <row r="922">
      <c r="A922" t="inlineStr">
        <is>
          <t>140213</t>
        </is>
      </c>
      <c r="B922" t="inlineStr">
        <is>
          <t>Silver Cross Hospital  And Medical Centers</t>
        </is>
      </c>
      <c r="C922" t="inlineStr">
        <is>
          <t>Illinois</t>
        </is>
      </c>
      <c r="D922" t="inlineStr">
        <is>
          <t>IL</t>
        </is>
      </c>
      <c r="E922" t="inlineStr">
        <is>
          <t>East North Central</t>
        </is>
      </c>
      <c r="F922" t="inlineStr">
        <is>
          <t>Rural Referral Center (RRC)</t>
        </is>
      </c>
      <c r="G922" s="16" t="n">
        <v>1.0815</v>
      </c>
      <c r="H922" s="16" t="n">
        <v>1.0274</v>
      </c>
      <c r="I922" s="16" t="n">
        <v>1.7814</v>
      </c>
      <c r="J922" s="16" t="n">
        <v>1.7797</v>
      </c>
      <c r="K922" s="17" t="n">
        <v>7049</v>
      </c>
      <c r="L922" s="16" t="n">
        <v>1</v>
      </c>
      <c r="M922" s="18" t="n">
        <v>89354144.08638252</v>
      </c>
      <c r="N922" s="18" t="n">
        <v>88993433.46199261</v>
      </c>
      <c r="O922" s="19" t="n">
        <v>-360710.6243899167</v>
      </c>
      <c r="P922" s="20" t="n">
        <v>-0.004036865084189068</v>
      </c>
      <c r="Q922" s="27">
        <f>IF(O922&gt;0,O922,"")</f>
        <v/>
      </c>
      <c r="R922" s="28">
        <f>IF(O922&gt;0,P922,"")</f>
        <v/>
      </c>
    </row>
    <row r="923">
      <c r="A923" t="inlineStr">
        <is>
          <t>140217</t>
        </is>
      </c>
      <c r="B923" t="inlineStr">
        <is>
          <t>Saint Joseph Hospital-Elgin</t>
        </is>
      </c>
      <c r="C923" t="inlineStr">
        <is>
          <t>Illinois</t>
        </is>
      </c>
      <c r="D923" t="inlineStr">
        <is>
          <t>IL</t>
        </is>
      </c>
      <c r="E923" t="inlineStr">
        <is>
          <t>East North Central</t>
        </is>
      </c>
      <c r="F923" t="inlineStr">
        <is>
          <t>IPPS</t>
        </is>
      </c>
      <c r="G923" s="16" t="n">
        <v>1.0815</v>
      </c>
      <c r="H923" s="16" t="n">
        <v>1.0274</v>
      </c>
      <c r="I923" s="16" t="n">
        <v>1.7534</v>
      </c>
      <c r="J923" s="16" t="n">
        <v>1.7478</v>
      </c>
      <c r="K923" s="17" t="n">
        <v>1067</v>
      </c>
      <c r="L923" s="16" t="n">
        <v>1</v>
      </c>
      <c r="M923" s="18" t="n">
        <v>13312853.78596551</v>
      </c>
      <c r="N923" s="18" t="n">
        <v>13229389.58879819</v>
      </c>
      <c r="O923" s="19" t="n">
        <v>-83464.19716731645</v>
      </c>
      <c r="P923" s="20" t="n">
        <v>-0.006269444441379272</v>
      </c>
      <c r="Q923" s="27">
        <f>IF(O923&gt;0,O923,"")</f>
        <v/>
      </c>
      <c r="R923" s="28">
        <f>IF(O923&gt;0,P923,"")</f>
        <v/>
      </c>
    </row>
    <row r="924">
      <c r="A924" t="inlineStr">
        <is>
          <t>140223</t>
        </is>
      </c>
      <c r="B924" t="inlineStr">
        <is>
          <t>Advocate Lutheran General Hospital</t>
        </is>
      </c>
      <c r="C924" t="inlineStr">
        <is>
          <t>Illinois</t>
        </is>
      </c>
      <c r="D924" t="inlineStr">
        <is>
          <t>IL</t>
        </is>
      </c>
      <c r="E924" t="inlineStr">
        <is>
          <t>East North Central</t>
        </is>
      </c>
      <c r="F924" t="inlineStr">
        <is>
          <t>Rural Referral Center (RRC)</t>
        </is>
      </c>
      <c r="G924" s="16" t="n">
        <v>1.0815</v>
      </c>
      <c r="H924" s="16" t="n">
        <v>1.0274</v>
      </c>
      <c r="I924" s="16" t="n">
        <v>2.0555</v>
      </c>
      <c r="J924" s="16" t="n">
        <v>2.0573</v>
      </c>
      <c r="K924" s="17" t="n">
        <v>7915</v>
      </c>
      <c r="L924" s="16" t="n">
        <v>1</v>
      </c>
      <c r="M924" s="18" t="n">
        <v>115769495.541113</v>
      </c>
      <c r="N924" s="18" t="n">
        <v>115513354.7651166</v>
      </c>
      <c r="O924" s="19" t="n">
        <v>-256140.7759964913</v>
      </c>
      <c r="P924" s="20" t="n">
        <v>-0.002212506626199545</v>
      </c>
      <c r="Q924" s="27">
        <f>IF(O924&gt;0,O924,"")</f>
        <v/>
      </c>
      <c r="R924" s="28">
        <f>IF(O924&gt;0,P924,"")</f>
        <v/>
      </c>
    </row>
    <row r="925">
      <c r="A925" t="inlineStr">
        <is>
          <t>140224</t>
        </is>
      </c>
      <c r="B925" t="inlineStr">
        <is>
          <t>Presence Saint Joseph Hospital - Chicago</t>
        </is>
      </c>
      <c r="C925" t="inlineStr">
        <is>
          <t>Illinois</t>
        </is>
      </c>
      <c r="D925" t="inlineStr">
        <is>
          <t>IL</t>
        </is>
      </c>
      <c r="E925" t="inlineStr">
        <is>
          <t>East North Central</t>
        </is>
      </c>
      <c r="F925" t="inlineStr">
        <is>
          <t>IPPS</t>
        </is>
      </c>
      <c r="G925" s="16" t="n">
        <v>1.0815</v>
      </c>
      <c r="H925" s="16" t="n">
        <v>1.0274</v>
      </c>
      <c r="I925" s="16" t="n">
        <v>1.4597</v>
      </c>
      <c r="J925" s="16" t="n">
        <v>1.4473</v>
      </c>
      <c r="K925" s="17" t="n">
        <v>1271</v>
      </c>
      <c r="L925" s="16" t="n">
        <v>1</v>
      </c>
      <c r="M925" s="18" t="n">
        <v>13201853.19710147</v>
      </c>
      <c r="N925" s="18" t="n">
        <v>13049316.48785505</v>
      </c>
      <c r="O925" s="19" t="n">
        <v>-152536.7092464231</v>
      </c>
      <c r="P925" s="20" t="n">
        <v>-0.01155418917095012</v>
      </c>
      <c r="Q925" s="27">
        <f>IF(O925&gt;0,O925,"")</f>
        <v/>
      </c>
      <c r="R925" s="28">
        <f>IF(O925&gt;0,P925,"")</f>
        <v/>
      </c>
    </row>
    <row r="926">
      <c r="A926" t="inlineStr">
        <is>
          <t>140228</t>
        </is>
      </c>
      <c r="B926" t="inlineStr">
        <is>
          <t>Uw Health</t>
        </is>
      </c>
      <c r="C926" t="inlineStr">
        <is>
          <t>Illinois</t>
        </is>
      </c>
      <c r="D926" t="inlineStr">
        <is>
          <t>IL</t>
        </is>
      </c>
      <c r="E926" t="inlineStr">
        <is>
          <t>East North Central</t>
        </is>
      </c>
      <c r="F926" t="inlineStr">
        <is>
          <t>Rural Referral Center (RRC)</t>
        </is>
      </c>
      <c r="G926" s="16" t="n">
        <v>1.0815</v>
      </c>
      <c r="H926" s="16" t="n">
        <v>1.0274</v>
      </c>
      <c r="I926" s="16" t="n">
        <v>1.8448</v>
      </c>
      <c r="J926" s="16" t="n">
        <v>1.8365</v>
      </c>
      <c r="K926" s="17" t="n">
        <v>2639</v>
      </c>
      <c r="L926" s="16" t="n">
        <v>1</v>
      </c>
      <c r="M926" s="18" t="n">
        <v>34642914.40158062</v>
      </c>
      <c r="N926" s="18" t="n">
        <v>34380641.39798281</v>
      </c>
      <c r="O926" s="19" t="n">
        <v>-262273.0035978034</v>
      </c>
      <c r="P926" s="20" t="n">
        <v>-0.007570754600999647</v>
      </c>
      <c r="Q926" s="27">
        <f>IF(O926&gt;0,O926,"")</f>
        <v/>
      </c>
      <c r="R926" s="28">
        <f>IF(O926&gt;0,P926,"")</f>
        <v/>
      </c>
    </row>
    <row r="927">
      <c r="A927" t="inlineStr">
        <is>
          <t>140231</t>
        </is>
      </c>
      <c r="B927" t="inlineStr">
        <is>
          <t>Edward Hospital</t>
        </is>
      </c>
      <c r="C927" t="inlineStr">
        <is>
          <t>Illinois</t>
        </is>
      </c>
      <c r="D927" t="inlineStr">
        <is>
          <t>IL</t>
        </is>
      </c>
      <c r="E927" t="inlineStr">
        <is>
          <t>East North Central</t>
        </is>
      </c>
      <c r="F927" t="inlineStr">
        <is>
          <t>Rural Referral Center (RRC)</t>
        </is>
      </c>
      <c r="G927" s="16" t="n">
        <v>1.0815</v>
      </c>
      <c r="H927" s="16" t="n">
        <v>1.0274</v>
      </c>
      <c r="I927" s="16" t="n">
        <v>1.8371</v>
      </c>
      <c r="J927" s="16" t="n">
        <v>1.8381</v>
      </c>
      <c r="K927" s="17" t="n">
        <v>6458</v>
      </c>
      <c r="L927" s="16" t="n">
        <v>1</v>
      </c>
      <c r="M927" s="18" t="n">
        <v>84422183.07967189</v>
      </c>
      <c r="N927" s="18" t="n">
        <v>84207510.35387671</v>
      </c>
      <c r="O927" s="19" t="n">
        <v>-214672.7257951796</v>
      </c>
      <c r="P927" s="20" t="n">
        <v>-0.002542847365041321</v>
      </c>
      <c r="Q927" s="27">
        <f>IF(O927&gt;0,O927,"")</f>
        <v/>
      </c>
      <c r="R927" s="28">
        <f>IF(O927&gt;0,P927,"")</f>
        <v/>
      </c>
    </row>
    <row r="928">
      <c r="A928" t="inlineStr">
        <is>
          <t>140233</t>
        </is>
      </c>
      <c r="B928" t="inlineStr">
        <is>
          <t>Saint Anthony Medical Center</t>
        </is>
      </c>
      <c r="C928" t="inlineStr">
        <is>
          <t>Illinois</t>
        </is>
      </c>
      <c r="D928" t="inlineStr">
        <is>
          <t>IL</t>
        </is>
      </c>
      <c r="E928" t="inlineStr">
        <is>
          <t>East North Central</t>
        </is>
      </c>
      <c r="F928" t="inlineStr">
        <is>
          <t>Rural Referral Center (RRC)</t>
        </is>
      </c>
      <c r="G928" s="16" t="n">
        <v>1.0815</v>
      </c>
      <c r="H928" s="16" t="n">
        <v>1.0274</v>
      </c>
      <c r="I928" s="16" t="n">
        <v>1.9752</v>
      </c>
      <c r="J928" s="16" t="n">
        <v>1.9764</v>
      </c>
      <c r="K928" s="17" t="n">
        <v>3974</v>
      </c>
      <c r="L928" s="16" t="n">
        <v>1</v>
      </c>
      <c r="M928" s="18" t="n">
        <v>55855337.49099342</v>
      </c>
      <c r="N928" s="18" t="n">
        <v>55716824.90444122</v>
      </c>
      <c r="O928" s="19" t="n">
        <v>-138512.5865522027</v>
      </c>
      <c r="P928" s="20" t="n">
        <v>-0.002479845128042376</v>
      </c>
      <c r="Q928" s="27">
        <f>IF(O928&gt;0,O928,"")</f>
        <v/>
      </c>
      <c r="R928" s="28">
        <f>IF(O928&gt;0,P928,"")</f>
        <v/>
      </c>
    </row>
    <row r="929">
      <c r="A929" t="inlineStr">
        <is>
          <t>140239</t>
        </is>
      </c>
      <c r="B929" t="inlineStr">
        <is>
          <t>Javon Bea Hospital</t>
        </is>
      </c>
      <c r="C929" t="inlineStr">
        <is>
          <t>Illinois</t>
        </is>
      </c>
      <c r="D929" t="inlineStr">
        <is>
          <t>IL</t>
        </is>
      </c>
      <c r="E929" t="inlineStr">
        <is>
          <t>East North Central</t>
        </is>
      </c>
      <c r="F929" t="inlineStr">
        <is>
          <t>Rural Referral Center (RRC)</t>
        </is>
      </c>
      <c r="G929" s="16" t="n">
        <v>1.0815</v>
      </c>
      <c r="H929" s="16" t="n">
        <v>1.0274</v>
      </c>
      <c r="I929" s="16" t="n">
        <v>1.922</v>
      </c>
      <c r="J929" s="16" t="n">
        <v>1.9225</v>
      </c>
      <c r="K929" s="17" t="n">
        <v>1880</v>
      </c>
      <c r="L929" s="16" t="n">
        <v>1</v>
      </c>
      <c r="M929" s="18" t="n">
        <v>25712065.93827578</v>
      </c>
      <c r="N929" s="18" t="n">
        <v>25639399.50043145</v>
      </c>
      <c r="O929" s="19" t="n">
        <v>-72666.43784433231</v>
      </c>
      <c r="P929" s="20" t="n">
        <v>-0.002826160994560876</v>
      </c>
      <c r="Q929" s="27">
        <f>IF(O929&gt;0,O929,"")</f>
        <v/>
      </c>
      <c r="R929" s="28">
        <f>IF(O929&gt;0,P929,"")</f>
        <v/>
      </c>
    </row>
    <row r="930">
      <c r="A930" t="inlineStr">
        <is>
          <t>140242</t>
        </is>
      </c>
      <c r="B930" t="inlineStr">
        <is>
          <t>Northwestern Medicine Central Dupage Hospital</t>
        </is>
      </c>
      <c r="C930" t="inlineStr">
        <is>
          <t>Illinois</t>
        </is>
      </c>
      <c r="D930" t="inlineStr">
        <is>
          <t>IL</t>
        </is>
      </c>
      <c r="E930" t="inlineStr">
        <is>
          <t>East North Central</t>
        </is>
      </c>
      <c r="F930" t="inlineStr">
        <is>
          <t>IPPS</t>
        </is>
      </c>
      <c r="G930" s="16" t="n">
        <v>1.0815</v>
      </c>
      <c r="H930" s="16" t="n">
        <v>1.0274</v>
      </c>
      <c r="I930" s="16" t="n">
        <v>1.9835</v>
      </c>
      <c r="J930" s="16" t="n">
        <v>1.9839</v>
      </c>
      <c r="K930" s="17" t="n">
        <v>6775</v>
      </c>
      <c r="L930" s="16" t="n">
        <v>1</v>
      </c>
      <c r="M930" s="18" t="n">
        <v>95624074.51584172</v>
      </c>
      <c r="N930" s="18" t="n">
        <v>95348250.45841181</v>
      </c>
      <c r="O930" s="19" t="n">
        <v>-275824.0574299097</v>
      </c>
      <c r="P930" s="20" t="n">
        <v>-0.002884462504096861</v>
      </c>
      <c r="Q930" s="27">
        <f>IF(O930&gt;0,O930,"")</f>
        <v/>
      </c>
      <c r="R930" s="28">
        <f>IF(O930&gt;0,P930,"")</f>
        <v/>
      </c>
    </row>
    <row r="931">
      <c r="A931" t="inlineStr">
        <is>
          <t>140251</t>
        </is>
      </c>
      <c r="B931" t="inlineStr">
        <is>
          <t>Community First Medical Center</t>
        </is>
      </c>
      <c r="C931" t="inlineStr">
        <is>
          <t>Illinois</t>
        </is>
      </c>
      <c r="D931" t="inlineStr">
        <is>
          <t>IL</t>
        </is>
      </c>
      <c r="E931" t="inlineStr">
        <is>
          <t>East North Central</t>
        </is>
      </c>
      <c r="F931" t="inlineStr">
        <is>
          <t>IPPS</t>
        </is>
      </c>
      <c r="G931" s="16" t="n">
        <v>1.0815</v>
      </c>
      <c r="H931" s="16" t="n">
        <v>1.0274</v>
      </c>
      <c r="I931" s="16" t="n">
        <v>1.4662</v>
      </c>
      <c r="J931" s="16" t="n">
        <v>1.4523</v>
      </c>
      <c r="K931" s="17" t="n">
        <v>856</v>
      </c>
      <c r="L931" s="16" t="n">
        <v>1</v>
      </c>
      <c r="M931" s="18" t="n">
        <v>8930848.463304834</v>
      </c>
      <c r="N931" s="18" t="n">
        <v>8818886.509053471</v>
      </c>
      <c r="O931" s="19" t="n">
        <v>-111961.9542513639</v>
      </c>
      <c r="P931" s="20" t="n">
        <v>-0.0125365417083712</v>
      </c>
      <c r="Q931" s="27">
        <f>IF(O931&gt;0,O931,"")</f>
        <v/>
      </c>
      <c r="R931" s="28">
        <f>IF(O931&gt;0,P931,"")</f>
        <v/>
      </c>
    </row>
    <row r="932">
      <c r="A932" t="inlineStr">
        <is>
          <t>140252</t>
        </is>
      </c>
      <c r="B932" t="inlineStr">
        <is>
          <t>Northwest Community Hospital 1</t>
        </is>
      </c>
      <c r="C932" t="inlineStr">
        <is>
          <t>Illinois</t>
        </is>
      </c>
      <c r="D932" t="inlineStr">
        <is>
          <t>IL</t>
        </is>
      </c>
      <c r="E932" t="inlineStr">
        <is>
          <t>East North Central</t>
        </is>
      </c>
      <c r="F932" t="inlineStr">
        <is>
          <t>Rural Referral Center (RRC)</t>
        </is>
      </c>
      <c r="G932" s="16" t="n">
        <v>1.0815</v>
      </c>
      <c r="H932" s="16" t="n">
        <v>1.0274</v>
      </c>
      <c r="I932" s="16" t="n">
        <v>1.7286</v>
      </c>
      <c r="J932" s="16" t="n">
        <v>1.7299</v>
      </c>
      <c r="K932" s="17" t="n">
        <v>7769</v>
      </c>
      <c r="L932" s="16" t="n">
        <v>1</v>
      </c>
      <c r="M932" s="18" t="n">
        <v>95562030.85727395</v>
      </c>
      <c r="N932" s="18" t="n">
        <v>95338819.85837975</v>
      </c>
      <c r="O932" s="19" t="n">
        <v>-223210.9988941997</v>
      </c>
      <c r="P932" s="20" t="n">
        <v>-0.002335770775189731</v>
      </c>
      <c r="Q932" s="27">
        <f>IF(O932&gt;0,O932,"")</f>
        <v/>
      </c>
      <c r="R932" s="28">
        <f>IF(O932&gt;0,P932,"")</f>
        <v/>
      </c>
    </row>
    <row r="933">
      <c r="A933" t="inlineStr">
        <is>
          <t>140258</t>
        </is>
      </c>
      <c r="B933" t="inlineStr">
        <is>
          <t>Alexian Brothers Medical Center 1</t>
        </is>
      </c>
      <c r="C933" t="inlineStr">
        <is>
          <t>Illinois</t>
        </is>
      </c>
      <c r="D933" t="inlineStr">
        <is>
          <t>IL</t>
        </is>
      </c>
      <c r="E933" t="inlineStr">
        <is>
          <t>East North Central</t>
        </is>
      </c>
      <c r="F933" t="inlineStr">
        <is>
          <t>Rural Referral Center (RRC)</t>
        </is>
      </c>
      <c r="G933" s="16" t="n">
        <v>1.0815</v>
      </c>
      <c r="H933" s="16" t="n">
        <v>1.0274</v>
      </c>
      <c r="I933" s="16" t="n">
        <v>2.1978</v>
      </c>
      <c r="J933" s="16" t="n">
        <v>2.2021</v>
      </c>
      <c r="K933" s="17" t="n">
        <v>4563</v>
      </c>
      <c r="L933" s="16" t="n">
        <v>1</v>
      </c>
      <c r="M933" s="18" t="n">
        <v>71361567.06855871</v>
      </c>
      <c r="N933" s="18" t="n">
        <v>71280568.91870186</v>
      </c>
      <c r="O933" s="19" t="n">
        <v>-80998.1498568505</v>
      </c>
      <c r="P933" s="20" t="n">
        <v>-0.001135038833704895</v>
      </c>
      <c r="Q933" s="27">
        <f>IF(O933&gt;0,O933,"")</f>
        <v/>
      </c>
      <c r="R933" s="28">
        <f>IF(O933&gt;0,P933,"")</f>
        <v/>
      </c>
    </row>
    <row r="934">
      <c r="A934" t="inlineStr">
        <is>
          <t>140275</t>
        </is>
      </c>
      <c r="B934" t="inlineStr">
        <is>
          <t>Mercyone Genesis Silvis Medical Center</t>
        </is>
      </c>
      <c r="C934" t="inlineStr">
        <is>
          <t>Illinois</t>
        </is>
      </c>
      <c r="D934" t="inlineStr">
        <is>
          <t>IL</t>
        </is>
      </c>
      <c r="E934" t="inlineStr">
        <is>
          <t>East North Central</t>
        </is>
      </c>
      <c r="F934" t="inlineStr">
        <is>
          <t>IPPS</t>
        </is>
      </c>
      <c r="G934" s="16" t="n">
        <v>1.0815</v>
      </c>
      <c r="H934" s="16" t="n">
        <v>1.0274</v>
      </c>
      <c r="I934" s="16" t="n">
        <v>1.5659</v>
      </c>
      <c r="J934" s="16" t="n">
        <v>1.554</v>
      </c>
      <c r="K934" s="17" t="n">
        <v>518</v>
      </c>
      <c r="L934" s="16" t="n">
        <v>1</v>
      </c>
      <c r="M934" s="18" t="n">
        <v>5771909.651770777</v>
      </c>
      <c r="N934" s="18" t="n">
        <v>5710372.32511449</v>
      </c>
      <c r="O934" s="19" t="n">
        <v>-61537.3266562866</v>
      </c>
      <c r="P934" s="20" t="n">
        <v>-0.01066151938767916</v>
      </c>
      <c r="Q934" s="27">
        <f>IF(O934&gt;0,O934,"")</f>
        <v/>
      </c>
      <c r="R934" s="28">
        <f>IF(O934&gt;0,P934,"")</f>
        <v/>
      </c>
    </row>
    <row r="935">
      <c r="A935" t="inlineStr">
        <is>
          <t>140276</t>
        </is>
      </c>
      <c r="B935" t="inlineStr">
        <is>
          <t>Loyola University Medical Center</t>
        </is>
      </c>
      <c r="C935" t="inlineStr">
        <is>
          <t>Illinois</t>
        </is>
      </c>
      <c r="D935" t="inlineStr">
        <is>
          <t>IL</t>
        </is>
      </c>
      <c r="E935" t="inlineStr">
        <is>
          <t>East North Central</t>
        </is>
      </c>
      <c r="F935" t="inlineStr">
        <is>
          <t>Rural Referral Center (RRC)</t>
        </is>
      </c>
      <c r="G935" s="16" t="n">
        <v>1.0815</v>
      </c>
      <c r="H935" s="16" t="n">
        <v>1.0274</v>
      </c>
      <c r="I935" s="16" t="n">
        <v>2.5262</v>
      </c>
      <c r="J935" s="16" t="n">
        <v>2.5375</v>
      </c>
      <c r="K935" s="17" t="n">
        <v>4502</v>
      </c>
      <c r="L935" s="16" t="n">
        <v>1</v>
      </c>
      <c r="M935" s="18" t="n">
        <v>80928028.76593304</v>
      </c>
      <c r="N935" s="18" t="n">
        <v>81039208.97490975</v>
      </c>
      <c r="O935" s="19" t="n">
        <v>111180.2089767158</v>
      </c>
      <c r="P935" s="20" t="n">
        <v>0.001373815854310263</v>
      </c>
      <c r="Q935" s="27">
        <f>IF(O935&gt;0,O935,"")</f>
        <v/>
      </c>
      <c r="R935" s="28">
        <f>IF(O935&gt;0,P935,"")</f>
        <v/>
      </c>
    </row>
    <row r="936">
      <c r="A936" t="inlineStr">
        <is>
          <t>140280</t>
        </is>
      </c>
      <c r="B936" t="inlineStr">
        <is>
          <t>Trinity Rock Island</t>
        </is>
      </c>
      <c r="C936" t="inlineStr">
        <is>
          <t>Illinois</t>
        </is>
      </c>
      <c r="D936" t="inlineStr">
        <is>
          <t>IL</t>
        </is>
      </c>
      <c r="E936" t="inlineStr">
        <is>
          <t>East North Central</t>
        </is>
      </c>
      <c r="F936" t="inlineStr">
        <is>
          <t>Rural Referral Center (RRC)</t>
        </is>
      </c>
      <c r="G936" s="16" t="n">
        <v>1.0815</v>
      </c>
      <c r="H936" s="16" t="n">
        <v>1.0274</v>
      </c>
      <c r="I936" s="16" t="n">
        <v>1.8555</v>
      </c>
      <c r="J936" s="16" t="n">
        <v>1.8569</v>
      </c>
      <c r="K936" s="17" t="n">
        <v>2385</v>
      </c>
      <c r="L936" s="16" t="n">
        <v>1</v>
      </c>
      <c r="M936" s="18" t="n">
        <v>31490175.61524527</v>
      </c>
      <c r="N936" s="18" t="n">
        <v>31416699.00773525</v>
      </c>
      <c r="O936" s="19" t="n">
        <v>-73476.60751002282</v>
      </c>
      <c r="P936" s="20" t="n">
        <v>-0.002333318442163617</v>
      </c>
      <c r="Q936" s="27">
        <f>IF(O936&gt;0,O936,"")</f>
        <v/>
      </c>
      <c r="R936" s="28">
        <f>IF(O936&gt;0,P936,"")</f>
        <v/>
      </c>
    </row>
    <row r="937">
      <c r="A937" t="inlineStr">
        <is>
          <t>140281</t>
        </is>
      </c>
      <c r="B937" t="inlineStr">
        <is>
          <t>Northwestern Memorial Hospital</t>
        </is>
      </c>
      <c r="C937" t="inlineStr">
        <is>
          <t>Illinois</t>
        </is>
      </c>
      <c r="D937" t="inlineStr">
        <is>
          <t>IL</t>
        </is>
      </c>
      <c r="E937" t="inlineStr">
        <is>
          <t>East North Central</t>
        </is>
      </c>
      <c r="F937" t="inlineStr">
        <is>
          <t>Rural Referral Center (RRC)</t>
        </is>
      </c>
      <c r="G937" s="16" t="n">
        <v>1.0815</v>
      </c>
      <c r="H937" s="16" t="n">
        <v>1.0515</v>
      </c>
      <c r="I937" s="16" t="n">
        <v>2.7478</v>
      </c>
      <c r="J937" s="16" t="n">
        <v>2.7689</v>
      </c>
      <c r="K937" s="17" t="n">
        <v>10101</v>
      </c>
      <c r="L937" s="16" t="n">
        <v>1</v>
      </c>
      <c r="M937" s="18" t="n">
        <v>197503697.6512848</v>
      </c>
      <c r="N937" s="18" t="n">
        <v>201506017.7655945</v>
      </c>
      <c r="O937" s="19" t="n">
        <v>4002320.114309728</v>
      </c>
      <c r="P937" s="20" t="n">
        <v>0.02026453257283455</v>
      </c>
      <c r="Q937" s="27">
        <f>IF(O937&gt;0,O937,"")</f>
        <v/>
      </c>
      <c r="R937" s="28">
        <f>IF(O937&gt;0,P937,"")</f>
        <v/>
      </c>
    </row>
    <row r="938">
      <c r="A938" t="inlineStr">
        <is>
          <t>140286</t>
        </is>
      </c>
      <c r="B938" t="inlineStr">
        <is>
          <t>Northwestern Medicine Kishwaukee Hospital</t>
        </is>
      </c>
      <c r="C938" t="inlineStr">
        <is>
          <t>Illinois</t>
        </is>
      </c>
      <c r="D938" t="inlineStr">
        <is>
          <t>IL</t>
        </is>
      </c>
      <c r="E938" t="inlineStr">
        <is>
          <t>East North Central</t>
        </is>
      </c>
      <c r="F938" t="inlineStr">
        <is>
          <t>IPPS</t>
        </is>
      </c>
      <c r="G938" s="16" t="n">
        <v>1.0815</v>
      </c>
      <c r="H938" s="16" t="n">
        <v>1.0274</v>
      </c>
      <c r="I938" s="16" t="n">
        <v>1.65</v>
      </c>
      <c r="J938" s="16" t="n">
        <v>1.6426</v>
      </c>
      <c r="K938" s="17" t="n">
        <v>1970</v>
      </c>
      <c r="L938" s="16" t="n">
        <v>1</v>
      </c>
      <c r="M938" s="18" t="n">
        <v>23130014.81512095</v>
      </c>
      <c r="N938" s="18" t="n">
        <v>22955232.52365192</v>
      </c>
      <c r="O938" s="19" t="n">
        <v>-174782.2914690301</v>
      </c>
      <c r="P938" s="20" t="n">
        <v>-0.007556514462531534</v>
      </c>
      <c r="Q938" s="27">
        <f>IF(O938&gt;0,O938,"")</f>
        <v/>
      </c>
      <c r="R938" s="28">
        <f>IF(O938&gt;0,P938,"")</f>
        <v/>
      </c>
    </row>
    <row r="939">
      <c r="A939" t="inlineStr">
        <is>
          <t>140288</t>
        </is>
      </c>
      <c r="B939" t="inlineStr">
        <is>
          <t>Advocate Good Samaritan Hospital</t>
        </is>
      </c>
      <c r="C939" t="inlineStr">
        <is>
          <t>Illinois</t>
        </is>
      </c>
      <c r="D939" t="inlineStr">
        <is>
          <t>IL</t>
        </is>
      </c>
      <c r="E939" t="inlineStr">
        <is>
          <t>East North Central</t>
        </is>
      </c>
      <c r="F939" t="inlineStr">
        <is>
          <t>IPPS</t>
        </is>
      </c>
      <c r="G939" s="16" t="n">
        <v>1.0815</v>
      </c>
      <c r="H939" s="16" t="n">
        <v>1.0274</v>
      </c>
      <c r="I939" s="16" t="n">
        <v>2.0506</v>
      </c>
      <c r="J939" s="16" t="n">
        <v>2.0513</v>
      </c>
      <c r="K939" s="17" t="n">
        <v>4882</v>
      </c>
      <c r="L939" s="16" t="n">
        <v>1</v>
      </c>
      <c r="M939" s="18" t="n">
        <v>71236810.86313134</v>
      </c>
      <c r="N939" s="18" t="n">
        <v>71041252.01370594</v>
      </c>
      <c r="O939" s="19" t="n">
        <v>-195558.8494254053</v>
      </c>
      <c r="P939" s="20" t="n">
        <v>-0.002745193770691619</v>
      </c>
      <c r="Q939" s="27">
        <f>IF(O939&gt;0,O939,"")</f>
        <v/>
      </c>
      <c r="R939" s="28">
        <f>IF(O939&gt;0,P939,"")</f>
        <v/>
      </c>
    </row>
    <row r="940">
      <c r="A940" t="inlineStr">
        <is>
          <t>140289</t>
        </is>
      </c>
      <c r="B940" t="inlineStr">
        <is>
          <t>Anderson Hospital</t>
        </is>
      </c>
      <c r="C940" t="inlineStr">
        <is>
          <t>Illinois</t>
        </is>
      </c>
      <c r="D940" t="inlineStr">
        <is>
          <t>IL</t>
        </is>
      </c>
      <c r="E940" t="inlineStr">
        <is>
          <t>East North Central</t>
        </is>
      </c>
      <c r="F940" t="inlineStr">
        <is>
          <t>IPPS</t>
        </is>
      </c>
      <c r="G940" s="16" t="n">
        <v>1.0815</v>
      </c>
      <c r="H940" s="16" t="n">
        <v>1.0274</v>
      </c>
      <c r="I940" s="16" t="n">
        <v>1.4393</v>
      </c>
      <c r="J940" s="16" t="n">
        <v>1.4258</v>
      </c>
      <c r="K940" s="17" t="n">
        <v>1841</v>
      </c>
      <c r="L940" s="16" t="n">
        <v>1</v>
      </c>
      <c r="M940" s="18" t="n">
        <v>18855187.45589478</v>
      </c>
      <c r="N940" s="18" t="n">
        <v>18620702.02860958</v>
      </c>
      <c r="O940" s="19" t="n">
        <v>-234485.4272852018</v>
      </c>
      <c r="P940" s="20" t="n">
        <v>-0.01243612283535763</v>
      </c>
      <c r="Q940" s="27">
        <f>IF(O940&gt;0,O940,"")</f>
        <v/>
      </c>
      <c r="R940" s="28">
        <f>IF(O940&gt;0,P940,"")</f>
        <v/>
      </c>
    </row>
    <row r="941">
      <c r="A941" t="inlineStr">
        <is>
          <t>140290</t>
        </is>
      </c>
      <c r="B941" t="inlineStr">
        <is>
          <t>St Alexius Medical Center</t>
        </is>
      </c>
      <c r="C941" t="inlineStr">
        <is>
          <t>Illinois</t>
        </is>
      </c>
      <c r="D941" t="inlineStr">
        <is>
          <t>IL</t>
        </is>
      </c>
      <c r="E941" t="inlineStr">
        <is>
          <t>East North Central</t>
        </is>
      </c>
      <c r="F941" t="inlineStr">
        <is>
          <t>Rural Referral Center (RRC)</t>
        </is>
      </c>
      <c r="G941" s="16" t="n">
        <v>1.0815</v>
      </c>
      <c r="H941" s="16" t="n">
        <v>1.0274</v>
      </c>
      <c r="I941" s="16" t="n">
        <v>1.6242</v>
      </c>
      <c r="J941" s="16" t="n">
        <v>1.6235</v>
      </c>
      <c r="K941" s="17" t="n">
        <v>3093</v>
      </c>
      <c r="L941" s="16" t="n">
        <v>1</v>
      </c>
      <c r="M941" s="18" t="n">
        <v>35747458.17689317</v>
      </c>
      <c r="N941" s="18" t="n">
        <v>35621800.29884729</v>
      </c>
      <c r="O941" s="19" t="n">
        <v>-125657.8780458793</v>
      </c>
      <c r="P941" s="20" t="n">
        <v>-0.003515155606982524</v>
      </c>
      <c r="Q941" s="27">
        <f>IF(O941&gt;0,O941,"")</f>
        <v/>
      </c>
      <c r="R941" s="28">
        <f>IF(O941&gt;0,P941,"")</f>
        <v/>
      </c>
    </row>
    <row r="942">
      <c r="A942" t="inlineStr">
        <is>
          <t>140291</t>
        </is>
      </c>
      <c r="B942" t="inlineStr">
        <is>
          <t>Advocate Good Shepherd Hospital</t>
        </is>
      </c>
      <c r="C942" t="inlineStr">
        <is>
          <t>Illinois</t>
        </is>
      </c>
      <c r="D942" t="inlineStr">
        <is>
          <t>IL</t>
        </is>
      </c>
      <c r="E942" t="inlineStr">
        <is>
          <t>East North Central</t>
        </is>
      </c>
      <c r="F942" t="inlineStr">
        <is>
          <t>IPPS</t>
        </is>
      </c>
      <c r="G942" s="16" t="n">
        <v>1.0944</v>
      </c>
      <c r="H942" s="16" t="n">
        <v>1.0397</v>
      </c>
      <c r="I942" s="16" t="n">
        <v>1.7868</v>
      </c>
      <c r="J942" s="16" t="n">
        <v>1.7824</v>
      </c>
      <c r="K942" s="17" t="n">
        <v>4318</v>
      </c>
      <c r="L942" s="16" t="n">
        <v>1</v>
      </c>
      <c r="M942" s="18" t="n">
        <v>55345085.93851405</v>
      </c>
      <c r="N942" s="18" t="n">
        <v>55032685.68874575</v>
      </c>
      <c r="O942" s="19" t="n">
        <v>-312400.2497682944</v>
      </c>
      <c r="P942" s="20" t="n">
        <v>-0.005644588755636902</v>
      </c>
      <c r="Q942" s="27">
        <f>IF(O942&gt;0,O942,"")</f>
        <v/>
      </c>
      <c r="R942" s="28">
        <f>IF(O942&gt;0,P942,"")</f>
        <v/>
      </c>
    </row>
    <row r="943">
      <c r="A943" t="inlineStr">
        <is>
          <t>140292</t>
        </is>
      </c>
      <c r="B943" t="inlineStr">
        <is>
          <t>Uchicago Medicine Adventhealth Glenoaks</t>
        </is>
      </c>
      <c r="C943" t="inlineStr">
        <is>
          <t>Illinois</t>
        </is>
      </c>
      <c r="D943" t="inlineStr">
        <is>
          <t>IL</t>
        </is>
      </c>
      <c r="E943" t="inlineStr">
        <is>
          <t>East North Central</t>
        </is>
      </c>
      <c r="F943" t="inlineStr">
        <is>
          <t>IPPS</t>
        </is>
      </c>
      <c r="G943" s="16" t="n">
        <v>1.0815</v>
      </c>
      <c r="H943" s="16" t="n">
        <v>1.0274</v>
      </c>
      <c r="I943" s="16" t="n">
        <v>1.614</v>
      </c>
      <c r="J943" s="16" t="n">
        <v>1.6049</v>
      </c>
      <c r="K943" s="17" t="n">
        <v>942</v>
      </c>
      <c r="L943" s="16" t="n">
        <v>1</v>
      </c>
      <c r="M943" s="18" t="n">
        <v>10818826.93885006</v>
      </c>
      <c r="N943" s="18" t="n">
        <v>10724635.27301673</v>
      </c>
      <c r="O943" s="19" t="n">
        <v>-94191.66583332606</v>
      </c>
      <c r="P943" s="20" t="n">
        <v>-0.008706273458824527</v>
      </c>
      <c r="Q943" s="27">
        <f>IF(O943&gt;0,O943,"")</f>
        <v/>
      </c>
      <c r="R943" s="28">
        <f>IF(O943&gt;0,P943,"")</f>
        <v/>
      </c>
    </row>
    <row r="944">
      <c r="A944" t="inlineStr">
        <is>
          <t>140294</t>
        </is>
      </c>
      <c r="B944" t="inlineStr">
        <is>
          <t>Deaconess Illinois Crossroads</t>
        </is>
      </c>
      <c r="C944" t="inlineStr">
        <is>
          <t>Illinois</t>
        </is>
      </c>
      <c r="D944" t="inlineStr">
        <is>
          <t>IL</t>
        </is>
      </c>
      <c r="E944" t="inlineStr">
        <is>
          <t>East North Central</t>
        </is>
      </c>
      <c r="F944" t="inlineStr">
        <is>
          <t>IPPS</t>
        </is>
      </c>
      <c r="G944" s="16" t="n">
        <v>1.0815</v>
      </c>
      <c r="H944" s="16" t="n">
        <v>1.0274</v>
      </c>
      <c r="I944" s="16" t="n">
        <v>1.7228</v>
      </c>
      <c r="J944" s="16" t="n">
        <v>1.7758</v>
      </c>
      <c r="K944" s="17" t="n">
        <v>285</v>
      </c>
      <c r="L944" s="16" t="n">
        <v>1</v>
      </c>
      <c r="M944" s="18" t="n">
        <v>3493859.718257117</v>
      </c>
      <c r="N944" s="18" t="n">
        <v>3590232.411633472</v>
      </c>
      <c r="O944" s="19" t="n">
        <v>96372.69337635534</v>
      </c>
      <c r="P944" s="20" t="n">
        <v>0.02758344671732558</v>
      </c>
      <c r="Q944" s="27">
        <f>IF(O944&gt;0,O944,"")</f>
        <v/>
      </c>
      <c r="R944" s="28">
        <f>IF(O944&gt;0,P944,"")</f>
        <v/>
      </c>
    </row>
    <row r="945">
      <c r="A945" t="inlineStr">
        <is>
          <t>140300</t>
        </is>
      </c>
      <c r="B945" t="inlineStr">
        <is>
          <t>Provident Hospital Of Chicago</t>
        </is>
      </c>
      <c r="C945" t="inlineStr">
        <is>
          <t>Illinois</t>
        </is>
      </c>
      <c r="D945" t="inlineStr">
        <is>
          <t>IL</t>
        </is>
      </c>
      <c r="E945" t="inlineStr">
        <is>
          <t>East North Central</t>
        </is>
      </c>
      <c r="F945" t="inlineStr">
        <is>
          <t>IPPS</t>
        </is>
      </c>
      <c r="G945" s="16" t="n">
        <v>1.0815</v>
      </c>
      <c r="H945" s="16" t="n">
        <v>1.0274</v>
      </c>
      <c r="I945" s="16" t="n">
        <v>1.1529</v>
      </c>
      <c r="J945" s="16" t="n">
        <v>1.1391</v>
      </c>
      <c r="K945" s="17" t="n">
        <v>94</v>
      </c>
      <c r="L945" s="16" t="n">
        <v>1</v>
      </c>
      <c r="M945" s="18" t="n">
        <v>771161.311660722</v>
      </c>
      <c r="N945" s="18" t="n">
        <v>759579.7131584255</v>
      </c>
      <c r="O945" s="19" t="n">
        <v>-11581.59850229649</v>
      </c>
      <c r="P945" s="20" t="n">
        <v>-0.01501838633133076</v>
      </c>
      <c r="Q945" s="27">
        <f>IF(O945&gt;0,O945,"")</f>
        <v/>
      </c>
      <c r="R945" s="28">
        <f>IF(O945&gt;0,P945,"")</f>
        <v/>
      </c>
    </row>
    <row r="946">
      <c r="A946" t="inlineStr">
        <is>
          <t>140304</t>
        </is>
      </c>
      <c r="B946" t="inlineStr">
        <is>
          <t>Uchicago Medicine Adventhealth Bolingbrook</t>
        </is>
      </c>
      <c r="C946" t="inlineStr">
        <is>
          <t>Illinois</t>
        </is>
      </c>
      <c r="D946" t="inlineStr">
        <is>
          <t>IL</t>
        </is>
      </c>
      <c r="E946" t="inlineStr">
        <is>
          <t>East North Central</t>
        </is>
      </c>
      <c r="F946" t="inlineStr">
        <is>
          <t>IPPS</t>
        </is>
      </c>
      <c r="G946" s="16" t="n">
        <v>1.0815</v>
      </c>
      <c r="H946" s="16" t="n">
        <v>1.0274</v>
      </c>
      <c r="I946" s="16" t="n">
        <v>1.5857</v>
      </c>
      <c r="J946" s="16" t="n">
        <v>1.5728</v>
      </c>
      <c r="K946" s="17" t="n">
        <v>1241</v>
      </c>
      <c r="L946" s="16" t="n">
        <v>1</v>
      </c>
      <c r="M946" s="18" t="n">
        <v>14002918.08490711</v>
      </c>
      <c r="N946" s="18" t="n">
        <v>13846146.8583238</v>
      </c>
      <c r="O946" s="19" t="n">
        <v>-156771.2265833132</v>
      </c>
      <c r="P946" s="20" t="n">
        <v>-0.0111956112028026</v>
      </c>
      <c r="Q946" s="27">
        <f>IF(O946&gt;0,O946,"")</f>
        <v/>
      </c>
      <c r="R946" s="28">
        <f>IF(O946&gt;0,P946,"")</f>
        <v/>
      </c>
    </row>
    <row r="947">
      <c r="A947" t="inlineStr">
        <is>
          <t>140308</t>
        </is>
      </c>
      <c r="B947" t="inlineStr">
        <is>
          <t>Mercyhealth Hospital &amp; Physician Clinic-Crystal La</t>
        </is>
      </c>
      <c r="C947" t="inlineStr">
        <is>
          <t>Illinois</t>
        </is>
      </c>
      <c r="D947" t="inlineStr">
        <is>
          <t>IL</t>
        </is>
      </c>
      <c r="E947" t="inlineStr">
        <is>
          <t>East North Central</t>
        </is>
      </c>
      <c r="F947" t="inlineStr">
        <is>
          <t>IPPS</t>
        </is>
      </c>
      <c r="G947" s="16" t="n">
        <v>1.0815</v>
      </c>
      <c r="H947" s="16" t="n">
        <v>1.0274</v>
      </c>
      <c r="I947" s="16" t="n">
        <v>1.3451</v>
      </c>
      <c r="J947" s="16" t="n">
        <v>1.3472</v>
      </c>
      <c r="K947" s="17" t="n">
        <v>117</v>
      </c>
      <c r="L947" s="16" t="n">
        <v>1</v>
      </c>
      <c r="M947" s="18" t="n">
        <v>1119866.298278679</v>
      </c>
      <c r="N947" s="18" t="n">
        <v>1118153.911910136</v>
      </c>
      <c r="O947" s="19" t="n">
        <v>-1712.386368542444</v>
      </c>
      <c r="P947" s="20" t="n">
        <v>-0.001529098939020234</v>
      </c>
      <c r="Q947" s="27">
        <f>IF(O947&gt;0,O947,"")</f>
        <v/>
      </c>
      <c r="R947" s="28">
        <f>IF(O947&gt;0,P947,"")</f>
        <v/>
      </c>
    </row>
    <row r="948">
      <c r="A948" t="inlineStr">
        <is>
          <t>140310</t>
        </is>
      </c>
      <c r="B948" t="inlineStr">
        <is>
          <t>Rush Specialty Hospital, Llc</t>
        </is>
      </c>
      <c r="C948" t="inlineStr">
        <is>
          <t>Illinois</t>
        </is>
      </c>
      <c r="D948" t="inlineStr">
        <is>
          <t>IL</t>
        </is>
      </c>
      <c r="E948" t="inlineStr">
        <is>
          <t>East North Central</t>
        </is>
      </c>
      <c r="F948" t="inlineStr">
        <is>
          <t>IPPS</t>
        </is>
      </c>
      <c r="G948" s="16" t="n">
        <v>1.0815</v>
      </c>
      <c r="H948" s="16" t="n">
        <v>1.0274</v>
      </c>
      <c r="I948" s="16" t="n">
        <v>4.1276</v>
      </c>
      <c r="J948" s="16" t="n">
        <v>4.0712</v>
      </c>
      <c r="K948" s="17" t="n">
        <v>11</v>
      </c>
      <c r="L948" s="16" t="n">
        <v>1</v>
      </c>
      <c r="M948" s="18" t="n">
        <v>323084.4302906708</v>
      </c>
      <c r="N948" s="18" t="n">
        <v>317686.5107234379</v>
      </c>
      <c r="O948" s="19" t="n">
        <v>-5397.919567232893</v>
      </c>
      <c r="P948" s="20" t="n">
        <v>-0.01670745805477696</v>
      </c>
      <c r="Q948" s="27">
        <f>IF(O948&gt;0,O948,"")</f>
        <v/>
      </c>
      <c r="R948" s="28">
        <f>IF(O948&gt;0,P948,"")</f>
        <v/>
      </c>
    </row>
    <row r="949">
      <c r="A949" t="inlineStr">
        <is>
          <t>150001</t>
        </is>
      </c>
      <c r="B949" t="inlineStr">
        <is>
          <t>Johnson Memorial Hospital</t>
        </is>
      </c>
      <c r="C949" t="inlineStr">
        <is>
          <t>Indiana</t>
        </is>
      </c>
      <c r="D949" t="inlineStr">
        <is>
          <t>IN</t>
        </is>
      </c>
      <c r="E949" t="inlineStr">
        <is>
          <t>East North Central</t>
        </is>
      </c>
      <c r="F949" t="inlineStr">
        <is>
          <t>IPPS</t>
        </is>
      </c>
      <c r="G949" s="16" t="n">
        <v>1.0593</v>
      </c>
      <c r="H949" s="16" t="n">
        <v>1.0063</v>
      </c>
      <c r="I949" s="16" t="n">
        <v>1.3038</v>
      </c>
      <c r="J949" s="16" t="n">
        <v>1.2917</v>
      </c>
      <c r="K949" s="17" t="n">
        <v>503</v>
      </c>
      <c r="L949" s="16" t="n">
        <v>1</v>
      </c>
      <c r="M949" s="18" t="n">
        <v>4601758.848375657</v>
      </c>
      <c r="N949" s="18" t="n">
        <v>4546024.130272289</v>
      </c>
      <c r="O949" s="19" t="n">
        <v>-55734.71810336784</v>
      </c>
      <c r="P949" s="20" t="n">
        <v>-0.01211161209002537</v>
      </c>
      <c r="Q949" s="27">
        <f>IF(O949&gt;0,O949,"")</f>
        <v/>
      </c>
      <c r="R949" s="28">
        <f>IF(O949&gt;0,P949,"")</f>
        <v/>
      </c>
    </row>
    <row r="950">
      <c r="A950" t="inlineStr">
        <is>
          <t>150002</t>
        </is>
      </c>
      <c r="B950" t="inlineStr">
        <is>
          <t>Methodist Hospitals Inc</t>
        </is>
      </c>
      <c r="C950" t="inlineStr">
        <is>
          <t>Indiana</t>
        </is>
      </c>
      <c r="D950" t="inlineStr">
        <is>
          <t>IN</t>
        </is>
      </c>
      <c r="E950" t="inlineStr">
        <is>
          <t>East North Central</t>
        </is>
      </c>
      <c r="F950" t="inlineStr">
        <is>
          <t>IPPS</t>
        </is>
      </c>
      <c r="G950" s="16" t="n">
        <v>1.0593</v>
      </c>
      <c r="H950" s="16" t="n">
        <v>1.0063</v>
      </c>
      <c r="I950" s="16" t="n">
        <v>1.6927</v>
      </c>
      <c r="J950" s="16" t="n">
        <v>1.6876</v>
      </c>
      <c r="K950" s="17" t="n">
        <v>2334</v>
      </c>
      <c r="L950" s="16" t="n">
        <v>1</v>
      </c>
      <c r="M950" s="18" t="n">
        <v>27722075.38779371</v>
      </c>
      <c r="N950" s="18" t="n">
        <v>27559571.47434461</v>
      </c>
      <c r="O950" s="19" t="n">
        <v>-162503.9134491012</v>
      </c>
      <c r="P950" s="20" t="n">
        <v>-0.005861895661702628</v>
      </c>
      <c r="Q950" s="27">
        <f>IF(O950&gt;0,O950,"")</f>
        <v/>
      </c>
      <c r="R950" s="28">
        <f>IF(O950&gt;0,P950,"")</f>
        <v/>
      </c>
    </row>
    <row r="951">
      <c r="A951" t="inlineStr">
        <is>
          <t>150005</t>
        </is>
      </c>
      <c r="B951" t="inlineStr">
        <is>
          <t>Hendricks Regional Health</t>
        </is>
      </c>
      <c r="C951" t="inlineStr">
        <is>
          <t>Indiana</t>
        </is>
      </c>
      <c r="D951" t="inlineStr">
        <is>
          <t>IN</t>
        </is>
      </c>
      <c r="E951" t="inlineStr">
        <is>
          <t>East North Central</t>
        </is>
      </c>
      <c r="F951" t="inlineStr">
        <is>
          <t>IPPS</t>
        </is>
      </c>
      <c r="G951" s="16" t="n">
        <v>1.0593</v>
      </c>
      <c r="H951" s="16" t="n">
        <v>1.0063</v>
      </c>
      <c r="I951" s="16" t="n">
        <v>1.6495</v>
      </c>
      <c r="J951" s="16" t="n">
        <v>1.6399</v>
      </c>
      <c r="K951" s="17" t="n">
        <v>1560</v>
      </c>
      <c r="L951" s="16" t="n">
        <v>1</v>
      </c>
      <c r="M951" s="18" t="n">
        <v>18056011.07851618</v>
      </c>
      <c r="N951" s="18" t="n">
        <v>17899630.09759712</v>
      </c>
      <c r="O951" s="19" t="n">
        <v>-156380.9809190556</v>
      </c>
      <c r="P951" s="20" t="n">
        <v>-0.008660881976591412</v>
      </c>
      <c r="Q951" s="27">
        <f>IF(O951&gt;0,O951,"")</f>
        <v/>
      </c>
      <c r="R951" s="28">
        <f>IF(O951&gt;0,P951,"")</f>
        <v/>
      </c>
    </row>
    <row r="952">
      <c r="A952" t="inlineStr">
        <is>
          <t>150006</t>
        </is>
      </c>
      <c r="B952" t="inlineStr">
        <is>
          <t>Northwest Health-La Porte</t>
        </is>
      </c>
      <c r="C952" t="inlineStr">
        <is>
          <t>Indiana</t>
        </is>
      </c>
      <c r="D952" t="inlineStr">
        <is>
          <t>IN</t>
        </is>
      </c>
      <c r="E952" t="inlineStr">
        <is>
          <t>East North Central</t>
        </is>
      </c>
      <c r="F952" t="inlineStr">
        <is>
          <t>Rural Referral Center (RRC)</t>
        </is>
      </c>
      <c r="G952" s="16" t="n">
        <v>1.063</v>
      </c>
      <c r="H952" s="16" t="n">
        <v>1.0099</v>
      </c>
      <c r="I952" s="16" t="n">
        <v>1.5818</v>
      </c>
      <c r="J952" s="16" t="n">
        <v>1.5731</v>
      </c>
      <c r="K952" s="17" t="n">
        <v>1379</v>
      </c>
      <c r="L952" s="16" t="n">
        <v>1</v>
      </c>
      <c r="M952" s="18" t="n">
        <v>15341934.95390869</v>
      </c>
      <c r="N952" s="18" t="n">
        <v>15214198.7828053</v>
      </c>
      <c r="O952" s="19" t="n">
        <v>-127736.1711033918</v>
      </c>
      <c r="P952" s="20" t="n">
        <v>-0.008325949203092419</v>
      </c>
      <c r="Q952" s="27">
        <f>IF(O952&gt;0,O952,"")</f>
        <v/>
      </c>
      <c r="R952" s="28">
        <f>IF(O952&gt;0,P952,"")</f>
        <v/>
      </c>
    </row>
    <row r="953">
      <c r="A953" t="inlineStr">
        <is>
          <t>150007</t>
        </is>
      </c>
      <c r="B953" t="inlineStr">
        <is>
          <t>Community Howard Regional Health Inc</t>
        </is>
      </c>
      <c r="C953" t="inlineStr">
        <is>
          <t>Indiana</t>
        </is>
      </c>
      <c r="D953" t="inlineStr">
        <is>
          <t>IN</t>
        </is>
      </c>
      <c r="E953" t="inlineStr">
        <is>
          <t>East North Central</t>
        </is>
      </c>
      <c r="F953" t="inlineStr">
        <is>
          <t>IPPS</t>
        </is>
      </c>
      <c r="G953" s="16" t="n">
        <v>1.0593</v>
      </c>
      <c r="H953" s="16" t="n">
        <v>1.0063</v>
      </c>
      <c r="I953" s="16" t="n">
        <v>1.8869</v>
      </c>
      <c r="J953" s="16" t="n">
        <v>1.8833</v>
      </c>
      <c r="K953" s="17" t="n">
        <v>987</v>
      </c>
      <c r="L953" s="16" t="n">
        <v>1</v>
      </c>
      <c r="M953" s="18" t="n">
        <v>13068054.33235382</v>
      </c>
      <c r="N953" s="18" t="n">
        <v>13005850.30555655</v>
      </c>
      <c r="O953" s="19" t="n">
        <v>-62204.02679727599</v>
      </c>
      <c r="P953" s="20" t="n">
        <v>-0.00476000674739097</v>
      </c>
      <c r="Q953" s="27">
        <f>IF(O953&gt;0,O953,"")</f>
        <v/>
      </c>
      <c r="R953" s="28">
        <f>IF(O953&gt;0,P953,"")</f>
        <v/>
      </c>
    </row>
    <row r="954">
      <c r="A954" t="inlineStr">
        <is>
          <t>150008</t>
        </is>
      </c>
      <c r="B954" t="inlineStr">
        <is>
          <t>St Catherine Hospital Inc</t>
        </is>
      </c>
      <c r="C954" t="inlineStr">
        <is>
          <t>Indiana</t>
        </is>
      </c>
      <c r="D954" t="inlineStr">
        <is>
          <t>IN</t>
        </is>
      </c>
      <c r="E954" t="inlineStr">
        <is>
          <t>East North Central</t>
        </is>
      </c>
      <c r="F954" t="inlineStr">
        <is>
          <t>IPPS</t>
        </is>
      </c>
      <c r="G954" s="16" t="n">
        <v>1.0593</v>
      </c>
      <c r="H954" s="16" t="n">
        <v>1.0063</v>
      </c>
      <c r="I954" s="16" t="n">
        <v>1.6191</v>
      </c>
      <c r="J954" s="16" t="n">
        <v>1.6049</v>
      </c>
      <c r="K954" s="17" t="n">
        <v>975</v>
      </c>
      <c r="L954" s="16" t="n">
        <v>1</v>
      </c>
      <c r="M954" s="18" t="n">
        <v>11077026.19628128</v>
      </c>
      <c r="N954" s="18" t="n">
        <v>10948501.56398013</v>
      </c>
      <c r="O954" s="19" t="n">
        <v>-128524.632301148</v>
      </c>
      <c r="P954" s="20" t="n">
        <v>-0.01160281017880915</v>
      </c>
      <c r="Q954" s="27">
        <f>IF(O954&gt;0,O954,"")</f>
        <v/>
      </c>
      <c r="R954" s="28">
        <f>IF(O954&gt;0,P954,"")</f>
        <v/>
      </c>
    </row>
    <row r="955">
      <c r="A955" t="inlineStr">
        <is>
          <t>150009</t>
        </is>
      </c>
      <c r="B955" t="inlineStr">
        <is>
          <t>Norton Clark Hospital</t>
        </is>
      </c>
      <c r="C955" t="inlineStr">
        <is>
          <t>Indiana</t>
        </is>
      </c>
      <c r="D955" t="inlineStr">
        <is>
          <t>IN</t>
        </is>
      </c>
      <c r="E955" t="inlineStr">
        <is>
          <t>East North Central</t>
        </is>
      </c>
      <c r="F955" t="inlineStr">
        <is>
          <t>IPPS</t>
        </is>
      </c>
      <c r="G955" s="16" t="n">
        <v>1.0593</v>
      </c>
      <c r="H955" s="16" t="n">
        <v>1.0063</v>
      </c>
      <c r="I955" s="16" t="n">
        <v>1.5625</v>
      </c>
      <c r="J955" s="16" t="n">
        <v>1.5537</v>
      </c>
      <c r="K955" s="17" t="n">
        <v>1888</v>
      </c>
      <c r="L955" s="16" t="n">
        <v>1</v>
      </c>
      <c r="M955" s="18" t="n">
        <v>20699836.268031</v>
      </c>
      <c r="N955" s="18" t="n">
        <v>20524436.75177895</v>
      </c>
      <c r="O955" s="19" t="n">
        <v>-175399.5162520483</v>
      </c>
      <c r="P955" s="20" t="n">
        <v>-0.008473473605341352</v>
      </c>
      <c r="Q955" s="27">
        <f>IF(O955&gt;0,O955,"")</f>
        <v/>
      </c>
      <c r="R955" s="28">
        <f>IF(O955&gt;0,P955,"")</f>
        <v/>
      </c>
    </row>
    <row r="956">
      <c r="A956" t="inlineStr">
        <is>
          <t>150010</t>
        </is>
      </c>
      <c r="B956" t="inlineStr">
        <is>
          <t>Ascension St Vincent Kokomo</t>
        </is>
      </c>
      <c r="C956" t="inlineStr">
        <is>
          <t>Indiana</t>
        </is>
      </c>
      <c r="D956" t="inlineStr">
        <is>
          <t>IN</t>
        </is>
      </c>
      <c r="E956" t="inlineStr">
        <is>
          <t>East North Central</t>
        </is>
      </c>
      <c r="F956" t="inlineStr">
        <is>
          <t>IPPS</t>
        </is>
      </c>
      <c r="G956" s="16" t="n">
        <v>1.0593</v>
      </c>
      <c r="H956" s="16" t="n">
        <v>1.0063</v>
      </c>
      <c r="I956" s="16" t="n">
        <v>1.5401</v>
      </c>
      <c r="J956" s="16" t="n">
        <v>1.5277</v>
      </c>
      <c r="K956" s="17" t="n">
        <v>1111</v>
      </c>
      <c r="L956" s="16" t="n">
        <v>1</v>
      </c>
      <c r="M956" s="18" t="n">
        <v>12006263.5987235</v>
      </c>
      <c r="N956" s="18" t="n">
        <v>11875563.59127985</v>
      </c>
      <c r="O956" s="19" t="n">
        <v>-130700.0074436534</v>
      </c>
      <c r="P956" s="20" t="n">
        <v>-0.01088598516673825</v>
      </c>
      <c r="Q956" s="27">
        <f>IF(O956&gt;0,O956,"")</f>
        <v/>
      </c>
      <c r="R956" s="28">
        <f>IF(O956&gt;0,P956,"")</f>
        <v/>
      </c>
    </row>
    <row r="957">
      <c r="A957" t="inlineStr">
        <is>
          <t>150011</t>
        </is>
      </c>
      <c r="B957" t="inlineStr">
        <is>
          <t>Marion General Hospital</t>
        </is>
      </c>
      <c r="C957" t="inlineStr">
        <is>
          <t>Indiana</t>
        </is>
      </c>
      <c r="D957" t="inlineStr">
        <is>
          <t>IN</t>
        </is>
      </c>
      <c r="E957" t="inlineStr">
        <is>
          <t>East North Central</t>
        </is>
      </c>
      <c r="F957" t="inlineStr">
        <is>
          <t>SCH/RRC</t>
        </is>
      </c>
      <c r="G957" s="16" t="n">
        <v>1.0593</v>
      </c>
      <c r="H957" s="16" t="n">
        <v>1.0063</v>
      </c>
      <c r="I957" s="16" t="n">
        <v>1.4072</v>
      </c>
      <c r="J957" s="16" t="n">
        <v>1.3953</v>
      </c>
      <c r="K957" s="17" t="n">
        <v>971</v>
      </c>
      <c r="L957" s="16" t="n">
        <v>1</v>
      </c>
      <c r="M957" s="18" t="n">
        <v>9587821.734941831</v>
      </c>
      <c r="N957" s="18" t="n">
        <v>9479576.073586853</v>
      </c>
      <c r="O957" s="19" t="n">
        <v>-108245.6613549776</v>
      </c>
      <c r="P957" s="20" t="n">
        <v>-0.01128991175967399</v>
      </c>
      <c r="Q957" s="27">
        <f>IF(O957&gt;0,O957,"")</f>
        <v/>
      </c>
      <c r="R957" s="28">
        <f>IF(O957&gt;0,P957,"")</f>
        <v/>
      </c>
    </row>
    <row r="958">
      <c r="A958" t="inlineStr">
        <is>
          <t>150012</t>
        </is>
      </c>
      <c r="B958" t="inlineStr">
        <is>
          <t>Saint Joseph Regional Medical Center</t>
        </is>
      </c>
      <c r="C958" t="inlineStr">
        <is>
          <t>Indiana</t>
        </is>
      </c>
      <c r="D958" t="inlineStr">
        <is>
          <t>IN</t>
        </is>
      </c>
      <c r="E958" t="inlineStr">
        <is>
          <t>East North Central</t>
        </is>
      </c>
      <c r="F958" t="inlineStr">
        <is>
          <t>Rural Referral Center (RRC)</t>
        </is>
      </c>
      <c r="G958" s="16" t="n">
        <v>1.0593</v>
      </c>
      <c r="H958" s="16" t="n">
        <v>1.0204</v>
      </c>
      <c r="I958" s="16" t="n">
        <v>1.8369</v>
      </c>
      <c r="J958" s="16" t="n">
        <v>1.8346</v>
      </c>
      <c r="K958" s="17" t="n">
        <v>2388</v>
      </c>
      <c r="L958" s="16" t="n">
        <v>1</v>
      </c>
      <c r="M958" s="18" t="n">
        <v>30779724.68708535</v>
      </c>
      <c r="N958" s="18" t="n">
        <v>30937418.87455805</v>
      </c>
      <c r="O958" s="19" t="n">
        <v>157694.1874726936</v>
      </c>
      <c r="P958" s="20" t="n">
        <v>0.005123313774760936</v>
      </c>
      <c r="Q958" s="27">
        <f>IF(O958&gt;0,O958,"")</f>
        <v/>
      </c>
      <c r="R958" s="28">
        <f>IF(O958&gt;0,P958,"")</f>
        <v/>
      </c>
    </row>
    <row r="959">
      <c r="A959" t="inlineStr">
        <is>
          <t>150015</t>
        </is>
      </c>
      <c r="B959" t="inlineStr">
        <is>
          <t>Franciscan Health Michigan City</t>
        </is>
      </c>
      <c r="C959" t="inlineStr">
        <is>
          <t>Indiana</t>
        </is>
      </c>
      <c r="D959" t="inlineStr">
        <is>
          <t>IN</t>
        </is>
      </c>
      <c r="E959" t="inlineStr">
        <is>
          <t>East North Central</t>
        </is>
      </c>
      <c r="F959" t="inlineStr">
        <is>
          <t>Rural Referral Center (RRC)</t>
        </is>
      </c>
      <c r="G959" s="16" t="n">
        <v>1.0593</v>
      </c>
      <c r="H959" s="16" t="n">
        <v>1.0063</v>
      </c>
      <c r="I959" s="16" t="n">
        <v>1.6549</v>
      </c>
      <c r="J959" s="16" t="n">
        <v>1.6563</v>
      </c>
      <c r="K959" s="17" t="n">
        <v>2539</v>
      </c>
      <c r="L959" s="16" t="n">
        <v>1</v>
      </c>
      <c r="M959" s="18" t="n">
        <v>29483521.28897284</v>
      </c>
      <c r="N959" s="18" t="n">
        <v>29424141.11496817</v>
      </c>
      <c r="O959" s="19" t="n">
        <v>-59380.17400466651</v>
      </c>
      <c r="P959" s="20" t="n">
        <v>-0.00201401228240927</v>
      </c>
      <c r="Q959" s="27">
        <f>IF(O959&gt;0,O959,"")</f>
        <v/>
      </c>
      <c r="R959" s="28">
        <f>IF(O959&gt;0,P959,"")</f>
        <v/>
      </c>
    </row>
    <row r="960">
      <c r="A960" t="inlineStr">
        <is>
          <t>150017</t>
        </is>
      </c>
      <c r="B960" t="inlineStr">
        <is>
          <t>Lutheran Hospital Of Indiana</t>
        </is>
      </c>
      <c r="C960" t="inlineStr">
        <is>
          <t>Indiana</t>
        </is>
      </c>
      <c r="D960" t="inlineStr">
        <is>
          <t>IN</t>
        </is>
      </c>
      <c r="E960" t="inlineStr">
        <is>
          <t>East North Central</t>
        </is>
      </c>
      <c r="F960" t="inlineStr">
        <is>
          <t>Rural Referral Center (RRC)</t>
        </is>
      </c>
      <c r="G960" s="16" t="n">
        <v>1.0593</v>
      </c>
      <c r="H960" s="16" t="n">
        <v>1.0178</v>
      </c>
      <c r="I960" s="16" t="n">
        <v>2.1859</v>
      </c>
      <c r="J960" s="16" t="n">
        <v>2.1902</v>
      </c>
      <c r="K960" s="17" t="n">
        <v>3499</v>
      </c>
      <c r="L960" s="16" t="n">
        <v>1</v>
      </c>
      <c r="M960" s="18" t="n">
        <v>53668459.17691969</v>
      </c>
      <c r="N960" s="18" t="n">
        <v>54025663.72879992</v>
      </c>
      <c r="O960" s="19" t="n">
        <v>357204.5518802255</v>
      </c>
      <c r="P960" s="20" t="n">
        <v>0.006655763130867797</v>
      </c>
      <c r="Q960" s="27">
        <f>IF(O960&gt;0,O960,"")</f>
        <v/>
      </c>
      <c r="R960" s="28">
        <f>IF(O960&gt;0,P960,"")</f>
        <v/>
      </c>
    </row>
    <row r="961">
      <c r="A961" t="inlineStr">
        <is>
          <t>150018</t>
        </is>
      </c>
      <c r="B961" t="inlineStr">
        <is>
          <t>Elkhart General Hospital</t>
        </is>
      </c>
      <c r="C961" t="inlineStr">
        <is>
          <t>Indiana</t>
        </is>
      </c>
      <c r="D961" t="inlineStr">
        <is>
          <t>IN</t>
        </is>
      </c>
      <c r="E961" t="inlineStr">
        <is>
          <t>East North Central</t>
        </is>
      </c>
      <c r="F961" t="inlineStr">
        <is>
          <t>Rural Referral Center (RRC)</t>
        </is>
      </c>
      <c r="G961" s="16" t="n">
        <v>1.0593</v>
      </c>
      <c r="H961" s="16" t="n">
        <v>1.0063</v>
      </c>
      <c r="I961" s="16" t="n">
        <v>1.8052</v>
      </c>
      <c r="J961" s="16" t="n">
        <v>1.806</v>
      </c>
      <c r="K961" s="17" t="n">
        <v>2528</v>
      </c>
      <c r="L961" s="16" t="n">
        <v>1</v>
      </c>
      <c r="M961" s="18" t="n">
        <v>32021914.14294688</v>
      </c>
      <c r="N961" s="18" t="n">
        <v>31944559.77828006</v>
      </c>
      <c r="O961" s="19" t="n">
        <v>-77354.36466681585</v>
      </c>
      <c r="P961" s="20" t="n">
        <v>-0.002415669604306083</v>
      </c>
      <c r="Q961" s="27">
        <f>IF(O961&gt;0,O961,"")</f>
        <v/>
      </c>
      <c r="R961" s="28">
        <f>IF(O961&gt;0,P961,"")</f>
        <v/>
      </c>
    </row>
    <row r="962">
      <c r="A962" t="inlineStr">
        <is>
          <t>150021</t>
        </is>
      </c>
      <c r="B962" t="inlineStr">
        <is>
          <t>Parkview Regional Medical Center</t>
        </is>
      </c>
      <c r="C962" t="inlineStr">
        <is>
          <t>Indiana</t>
        </is>
      </c>
      <c r="D962" t="inlineStr">
        <is>
          <t>IN</t>
        </is>
      </c>
      <c r="E962" t="inlineStr">
        <is>
          <t>East North Central</t>
        </is>
      </c>
      <c r="F962" t="inlineStr">
        <is>
          <t>Rural Referral Center (RRC)</t>
        </is>
      </c>
      <c r="G962" s="16" t="n">
        <v>1.0593</v>
      </c>
      <c r="H962" s="16" t="n">
        <v>1.0204</v>
      </c>
      <c r="I962" s="16" t="n">
        <v>1.884</v>
      </c>
      <c r="J962" s="16" t="n">
        <v>1.8805</v>
      </c>
      <c r="K962" s="17" t="n">
        <v>7324</v>
      </c>
      <c r="L962" s="16" t="n">
        <v>1</v>
      </c>
      <c r="M962" s="18" t="n">
        <v>96822017.6129421</v>
      </c>
      <c r="N962" s="18" t="n">
        <v>97259053.58992109</v>
      </c>
      <c r="O962" s="19" t="n">
        <v>437035.9769789875</v>
      </c>
      <c r="P962" s="20" t="n">
        <v>0.004513807786221647</v>
      </c>
      <c r="Q962" s="27">
        <f>IF(O962&gt;0,O962,"")</f>
        <v/>
      </c>
      <c r="R962" s="28">
        <f>IF(O962&gt;0,P962,"")</f>
        <v/>
      </c>
    </row>
    <row r="963">
      <c r="A963" t="inlineStr">
        <is>
          <t>150022</t>
        </is>
      </c>
      <c r="B963" t="inlineStr">
        <is>
          <t>Franciscan Health Crawfordsville</t>
        </is>
      </c>
      <c r="C963" t="inlineStr">
        <is>
          <t>Indiana</t>
        </is>
      </c>
      <c r="D963" t="inlineStr">
        <is>
          <t>IN</t>
        </is>
      </c>
      <c r="E963" t="inlineStr">
        <is>
          <t>East North Central</t>
        </is>
      </c>
      <c r="F963" t="inlineStr">
        <is>
          <t>IPPS</t>
        </is>
      </c>
      <c r="G963" s="16" t="n">
        <v>1.0593</v>
      </c>
      <c r="H963" s="16" t="n">
        <v>1.0063</v>
      </c>
      <c r="I963" s="16" t="n">
        <v>1.2544</v>
      </c>
      <c r="J963" s="16" t="n">
        <v>1.2377</v>
      </c>
      <c r="K963" s="17" t="n">
        <v>389</v>
      </c>
      <c r="L963" s="16" t="n">
        <v>1</v>
      </c>
      <c r="M963" s="18" t="n">
        <v>3423974.652571673</v>
      </c>
      <c r="N963" s="18" t="n">
        <v>3368736.82683459</v>
      </c>
      <c r="O963" s="19" t="n">
        <v>-55237.82573708287</v>
      </c>
      <c r="P963" s="20" t="n">
        <v>-0.01613266199140666</v>
      </c>
      <c r="Q963" s="27">
        <f>IF(O963&gt;0,O963,"")</f>
        <v/>
      </c>
      <c r="R963" s="28">
        <f>IF(O963&gt;0,P963,"")</f>
        <v/>
      </c>
    </row>
    <row r="964">
      <c r="A964" t="inlineStr">
        <is>
          <t>150023</t>
        </is>
      </c>
      <c r="B964" t="inlineStr">
        <is>
          <t>Union Hospital Inc</t>
        </is>
      </c>
      <c r="C964" t="inlineStr">
        <is>
          <t>Indiana</t>
        </is>
      </c>
      <c r="D964" t="inlineStr">
        <is>
          <t>IN</t>
        </is>
      </c>
      <c r="E964" t="inlineStr">
        <is>
          <t>East North Central</t>
        </is>
      </c>
      <c r="F964" t="inlineStr">
        <is>
          <t>Rural Referral Center (RRC)</t>
        </is>
      </c>
      <c r="G964" s="16" t="n">
        <v>1.0593</v>
      </c>
      <c r="H964" s="16" t="n">
        <v>1.0063</v>
      </c>
      <c r="I964" s="16" t="n">
        <v>1.7213</v>
      </c>
      <c r="J964" s="16" t="n">
        <v>1.714</v>
      </c>
      <c r="K964" s="17" t="n">
        <v>4634</v>
      </c>
      <c r="L964" s="16" t="n">
        <v>1</v>
      </c>
      <c r="M964" s="18" t="n">
        <v>55970281.6716141</v>
      </c>
      <c r="N964" s="18" t="n">
        <v>55573652.23374405</v>
      </c>
      <c r="O964" s="19" t="n">
        <v>-396629.4378700554</v>
      </c>
      <c r="P964" s="20" t="n">
        <v>-0.007086429191068554</v>
      </c>
      <c r="Q964" s="27">
        <f>IF(O964&gt;0,O964,"")</f>
        <v/>
      </c>
      <c r="R964" s="28">
        <f>IF(O964&gt;0,P964,"")</f>
        <v/>
      </c>
    </row>
    <row r="965">
      <c r="A965" t="inlineStr">
        <is>
          <t>150024</t>
        </is>
      </c>
      <c r="B965" t="inlineStr">
        <is>
          <t>Eskenazi Health</t>
        </is>
      </c>
      <c r="C965" t="inlineStr">
        <is>
          <t>Indiana</t>
        </is>
      </c>
      <c r="D965" t="inlineStr">
        <is>
          <t>IN</t>
        </is>
      </c>
      <c r="E965" t="inlineStr">
        <is>
          <t>East North Central</t>
        </is>
      </c>
      <c r="F965" t="inlineStr">
        <is>
          <t>Rural Referral Center (RRC)</t>
        </is>
      </c>
      <c r="G965" s="16" t="n">
        <v>1.0593</v>
      </c>
      <c r="H965" s="16" t="n">
        <v>1.0063</v>
      </c>
      <c r="I965" s="16" t="n">
        <v>1.9561</v>
      </c>
      <c r="J965" s="16" t="n">
        <v>1.9506</v>
      </c>
      <c r="K965" s="17" t="n">
        <v>1134</v>
      </c>
      <c r="L965" s="16" t="n">
        <v>1</v>
      </c>
      <c r="M965" s="18" t="n">
        <v>15564995.58877879</v>
      </c>
      <c r="N965" s="18" t="n">
        <v>15476878.25834241</v>
      </c>
      <c r="O965" s="19" t="n">
        <v>-88117.33043637685</v>
      </c>
      <c r="P965" s="20" t="n">
        <v>-0.005661249945994391</v>
      </c>
      <c r="Q965" s="27">
        <f>IF(O965&gt;0,O965,"")</f>
        <v/>
      </c>
      <c r="R965" s="28">
        <f>IF(O965&gt;0,P965,"")</f>
        <v/>
      </c>
    </row>
    <row r="966">
      <c r="A966" t="inlineStr">
        <is>
          <t>150026</t>
        </is>
      </c>
      <c r="B966" t="inlineStr">
        <is>
          <t>Goshen Hospital</t>
        </is>
      </c>
      <c r="C966" t="inlineStr">
        <is>
          <t>Indiana</t>
        </is>
      </c>
      <c r="D966" t="inlineStr">
        <is>
          <t>IN</t>
        </is>
      </c>
      <c r="E966" t="inlineStr">
        <is>
          <t>East North Central</t>
        </is>
      </c>
      <c r="F966" t="inlineStr">
        <is>
          <t>IPPS</t>
        </is>
      </c>
      <c r="G966" s="16" t="n">
        <v>1.0593</v>
      </c>
      <c r="H966" s="16" t="n">
        <v>1.0063</v>
      </c>
      <c r="I966" s="16" t="n">
        <v>1.5728</v>
      </c>
      <c r="J966" s="16" t="n">
        <v>1.5623</v>
      </c>
      <c r="K966" s="17" t="n">
        <v>1237</v>
      </c>
      <c r="L966" s="16" t="n">
        <v>1</v>
      </c>
      <c r="M966" s="18" t="n">
        <v>13651742.70192484</v>
      </c>
      <c r="N966" s="18" t="n">
        <v>13521853.43912691</v>
      </c>
      <c r="O966" s="19" t="n">
        <v>-129889.2627979238</v>
      </c>
      <c r="P966" s="20" t="n">
        <v>-0.009514482189853308</v>
      </c>
      <c r="Q966" s="27">
        <f>IF(O966&gt;0,O966,"")</f>
        <v/>
      </c>
      <c r="R966" s="28">
        <f>IF(O966&gt;0,P966,"")</f>
        <v/>
      </c>
    </row>
    <row r="967">
      <c r="A967" t="inlineStr">
        <is>
          <t>150030</t>
        </is>
      </c>
      <c r="B967" t="inlineStr">
        <is>
          <t>Henry County Memorial Hospital</t>
        </is>
      </c>
      <c r="C967" t="inlineStr">
        <is>
          <t>Indiana</t>
        </is>
      </c>
      <c r="D967" t="inlineStr">
        <is>
          <t>IN</t>
        </is>
      </c>
      <c r="E967" t="inlineStr">
        <is>
          <t>East North Central</t>
        </is>
      </c>
      <c r="F967" t="inlineStr">
        <is>
          <t>IPPS</t>
        </is>
      </c>
      <c r="G967" s="16" t="n">
        <v>1.0834</v>
      </c>
      <c r="H967" s="16" t="n">
        <v>1.0292</v>
      </c>
      <c r="I967" s="16" t="n">
        <v>1.5337</v>
      </c>
      <c r="J967" s="16" t="n">
        <v>1.5429</v>
      </c>
      <c r="K967" s="17" t="n">
        <v>472</v>
      </c>
      <c r="L967" s="16" t="n">
        <v>1</v>
      </c>
      <c r="M967" s="18" t="n">
        <v>5157326.846801931</v>
      </c>
      <c r="N967" s="18" t="n">
        <v>5172135.70369783</v>
      </c>
      <c r="O967" s="19" t="n">
        <v>14808.8568958994</v>
      </c>
      <c r="P967" s="20" t="n">
        <v>0.002871421055092214</v>
      </c>
      <c r="Q967" s="27">
        <f>IF(O967&gt;0,O967,"")</f>
        <v/>
      </c>
      <c r="R967" s="28">
        <f>IF(O967&gt;0,P967,"")</f>
        <v/>
      </c>
    </row>
    <row r="968">
      <c r="A968" t="inlineStr">
        <is>
          <t>150034</t>
        </is>
      </c>
      <c r="B968" t="inlineStr">
        <is>
          <t>St Mary Medical Center Inc</t>
        </is>
      </c>
      <c r="C968" t="inlineStr">
        <is>
          <t>Indiana</t>
        </is>
      </c>
      <c r="D968" t="inlineStr">
        <is>
          <t>IN</t>
        </is>
      </c>
      <c r="E968" t="inlineStr">
        <is>
          <t>East North Central</t>
        </is>
      </c>
      <c r="F968" t="inlineStr">
        <is>
          <t>IPPS</t>
        </is>
      </c>
      <c r="G968" s="16" t="n">
        <v>1.0593</v>
      </c>
      <c r="H968" s="16" t="n">
        <v>1.0063</v>
      </c>
      <c r="I968" s="16" t="n">
        <v>1.701</v>
      </c>
      <c r="J968" s="16" t="n">
        <v>1.7006</v>
      </c>
      <c r="K968" s="17" t="n">
        <v>3208</v>
      </c>
      <c r="L968" s="16" t="n">
        <v>1</v>
      </c>
      <c r="M968" s="18" t="n">
        <v>38289841.40545142</v>
      </c>
      <c r="N968" s="18" t="n">
        <v>38171447.25376763</v>
      </c>
      <c r="O968" s="19" t="n">
        <v>-118394.1516837925</v>
      </c>
      <c r="P968" s="20" t="n">
        <v>-0.003092051242263343</v>
      </c>
      <c r="Q968" s="27">
        <f>IF(O968&gt;0,O968,"")</f>
        <v/>
      </c>
      <c r="R968" s="28">
        <f>IF(O968&gt;0,P968,"")</f>
        <v/>
      </c>
    </row>
    <row r="969">
      <c r="A969" t="inlineStr">
        <is>
          <t>150035</t>
        </is>
      </c>
      <c r="B969" t="inlineStr">
        <is>
          <t>Northwest Health- Porter</t>
        </is>
      </c>
      <c r="C969" t="inlineStr">
        <is>
          <t>Indiana</t>
        </is>
      </c>
      <c r="D969" t="inlineStr">
        <is>
          <t>IN</t>
        </is>
      </c>
      <c r="E969" t="inlineStr">
        <is>
          <t>East North Central</t>
        </is>
      </c>
      <c r="F969" t="inlineStr">
        <is>
          <t>Rural Referral Center (RRC)</t>
        </is>
      </c>
      <c r="G969" s="16" t="n">
        <v>1.0593</v>
      </c>
      <c r="H969" s="16" t="n">
        <v>1.0063</v>
      </c>
      <c r="I969" s="16" t="n">
        <v>1.933</v>
      </c>
      <c r="J969" s="16" t="n">
        <v>1.9381</v>
      </c>
      <c r="K969" s="17" t="n">
        <v>3118</v>
      </c>
      <c r="L969" s="16" t="n">
        <v>1</v>
      </c>
      <c r="M969" s="18" t="n">
        <v>42291477.61763798</v>
      </c>
      <c r="N969" s="18" t="n">
        <v>42281889.25737068</v>
      </c>
      <c r="O969" s="19" t="n">
        <v>-9588.360267296433</v>
      </c>
      <c r="P969" s="20" t="n">
        <v>-0.0002267208621553941</v>
      </c>
      <c r="Q969" s="27">
        <f>IF(O969&gt;0,O969,"")</f>
        <v/>
      </c>
      <c r="R969" s="28">
        <f>IF(O969&gt;0,P969,"")</f>
        <v/>
      </c>
    </row>
    <row r="970">
      <c r="A970" t="inlineStr">
        <is>
          <t>150037</t>
        </is>
      </c>
      <c r="B970" t="inlineStr">
        <is>
          <t>Hancock Regional Hospital</t>
        </is>
      </c>
      <c r="C970" t="inlineStr">
        <is>
          <t>Indiana</t>
        </is>
      </c>
      <c r="D970" t="inlineStr">
        <is>
          <t>IN</t>
        </is>
      </c>
      <c r="E970" t="inlineStr">
        <is>
          <t>East North Central</t>
        </is>
      </c>
      <c r="F970" t="inlineStr">
        <is>
          <t>IPPS</t>
        </is>
      </c>
      <c r="G970" s="16" t="n">
        <v>1.0593</v>
      </c>
      <c r="H970" s="16" t="n">
        <v>1.0063</v>
      </c>
      <c r="I970" s="16" t="n">
        <v>1.4246</v>
      </c>
      <c r="J970" s="16" t="n">
        <v>1.4119</v>
      </c>
      <c r="K970" s="17" t="n">
        <v>714</v>
      </c>
      <c r="L970" s="16" t="n">
        <v>1</v>
      </c>
      <c r="M970" s="18" t="n">
        <v>7137334.419549149</v>
      </c>
      <c r="N970" s="18" t="n">
        <v>7053493.037663853</v>
      </c>
      <c r="O970" s="19" t="n">
        <v>-83841.38188529667</v>
      </c>
      <c r="P970" s="20" t="n">
        <v>-0.01174687592830949</v>
      </c>
      <c r="Q970" s="27">
        <f>IF(O970&gt;0,O970,"")</f>
        <v/>
      </c>
      <c r="R970" s="28">
        <f>IF(O970&gt;0,P970,"")</f>
        <v/>
      </c>
    </row>
    <row r="971">
      <c r="A971" t="inlineStr">
        <is>
          <t>150042</t>
        </is>
      </c>
      <c r="B971" t="inlineStr">
        <is>
          <t>Good Samaritan Hospital</t>
        </is>
      </c>
      <c r="C971" t="inlineStr">
        <is>
          <t>Indiana</t>
        </is>
      </c>
      <c r="D971" t="inlineStr">
        <is>
          <t>IN</t>
        </is>
      </c>
      <c r="E971" t="inlineStr">
        <is>
          <t>East North Central</t>
        </is>
      </c>
      <c r="F971" t="inlineStr">
        <is>
          <t>Rural Referral Center (RRC)</t>
        </is>
      </c>
      <c r="G971" s="16" t="n">
        <v>1.0593</v>
      </c>
      <c r="H971" s="16" t="n">
        <v>1.0063</v>
      </c>
      <c r="I971" s="16" t="n">
        <v>1.526</v>
      </c>
      <c r="J971" s="16" t="n">
        <v>1.5176</v>
      </c>
      <c r="K971" s="17" t="n">
        <v>1729</v>
      </c>
      <c r="L971" s="16" t="n">
        <v>1</v>
      </c>
      <c r="M971" s="18" t="n">
        <v>18513751.11889202</v>
      </c>
      <c r="N971" s="18" t="n">
        <v>18359227.48644776</v>
      </c>
      <c r="O971" s="19" t="n">
        <v>-154523.6324442625</v>
      </c>
      <c r="P971" s="20" t="n">
        <v>-0.00834642485209719</v>
      </c>
      <c r="Q971" s="27">
        <f>IF(O971&gt;0,O971,"")</f>
        <v/>
      </c>
      <c r="R971" s="28">
        <f>IF(O971&gt;0,P971,"")</f>
        <v/>
      </c>
    </row>
    <row r="972">
      <c r="A972" t="inlineStr">
        <is>
          <t>150044</t>
        </is>
      </c>
      <c r="B972" t="inlineStr">
        <is>
          <t>Baptist Health Floyd</t>
        </is>
      </c>
      <c r="C972" t="inlineStr">
        <is>
          <t>Indiana</t>
        </is>
      </c>
      <c r="D972" t="inlineStr">
        <is>
          <t>IN</t>
        </is>
      </c>
      <c r="E972" t="inlineStr">
        <is>
          <t>East North Central</t>
        </is>
      </c>
      <c r="F972" t="inlineStr">
        <is>
          <t>Rural Referral Center (RRC)</t>
        </is>
      </c>
      <c r="G972" s="16" t="n">
        <v>1.0593</v>
      </c>
      <c r="H972" s="16" t="n">
        <v>1.0063</v>
      </c>
      <c r="I972" s="16" t="n">
        <v>1.6567</v>
      </c>
      <c r="J972" s="16" t="n">
        <v>1.6568</v>
      </c>
      <c r="K972" s="17" t="n">
        <v>5009</v>
      </c>
      <c r="L972" s="16" t="n">
        <v>1</v>
      </c>
      <c r="M972" s="18" t="n">
        <v>58229062.54065831</v>
      </c>
      <c r="N972" s="18" t="n">
        <v>58066173.78670911</v>
      </c>
      <c r="O972" s="19" t="n">
        <v>-162888.7539492026</v>
      </c>
      <c r="P972" s="20" t="n">
        <v>-0.002797378952056216</v>
      </c>
      <c r="Q972" s="27">
        <f>IF(O972&gt;0,O972,"")</f>
        <v/>
      </c>
      <c r="R972" s="28">
        <f>IF(O972&gt;0,P972,"")</f>
        <v/>
      </c>
    </row>
    <row r="973">
      <c r="A973" t="inlineStr">
        <is>
          <t>150045</t>
        </is>
      </c>
      <c r="B973" t="inlineStr">
        <is>
          <t>Parkview Dekalb Hospital</t>
        </is>
      </c>
      <c r="C973" t="inlineStr">
        <is>
          <t>Indiana</t>
        </is>
      </c>
      <c r="D973" t="inlineStr">
        <is>
          <t>IN</t>
        </is>
      </c>
      <c r="E973" t="inlineStr">
        <is>
          <t>East North Central</t>
        </is>
      </c>
      <c r="F973" t="inlineStr">
        <is>
          <t>IPPS</t>
        </is>
      </c>
      <c r="G973" s="16" t="n">
        <v>1.0593</v>
      </c>
      <c r="H973" s="16" t="n">
        <v>1.0178</v>
      </c>
      <c r="I973" s="16" t="n">
        <v>1.2248</v>
      </c>
      <c r="J973" s="16" t="n">
        <v>1.212</v>
      </c>
      <c r="K973" s="17" t="n">
        <v>289</v>
      </c>
      <c r="L973" s="16" t="n">
        <v>1</v>
      </c>
      <c r="M973" s="18" t="n">
        <v>2483750.198051995</v>
      </c>
      <c r="N973" s="18" t="n">
        <v>2469294.315113852</v>
      </c>
      <c r="O973" s="19" t="n">
        <v>-14455.88293814287</v>
      </c>
      <c r="P973" s="20" t="n">
        <v>-0.005820183909589867</v>
      </c>
      <c r="Q973" s="27">
        <f>IF(O973&gt;0,O973,"")</f>
        <v/>
      </c>
      <c r="R973" s="28">
        <f>IF(O973&gt;0,P973,"")</f>
        <v/>
      </c>
    </row>
    <row r="974">
      <c r="A974" t="inlineStr">
        <is>
          <t>150046</t>
        </is>
      </c>
      <c r="B974" t="inlineStr">
        <is>
          <t>Terre Haute Regional Hospital</t>
        </is>
      </c>
      <c r="C974" t="inlineStr">
        <is>
          <t>Indiana</t>
        </is>
      </c>
      <c r="D974" t="inlineStr">
        <is>
          <t>IN</t>
        </is>
      </c>
      <c r="E974" t="inlineStr">
        <is>
          <t>East North Central</t>
        </is>
      </c>
      <c r="F974" t="inlineStr">
        <is>
          <t>IPPS</t>
        </is>
      </c>
      <c r="G974" s="16" t="n">
        <v>1.0593</v>
      </c>
      <c r="H974" s="16" t="n">
        <v>1.0063</v>
      </c>
      <c r="I974" s="16" t="n">
        <v>1.7292</v>
      </c>
      <c r="J974" s="16" t="n">
        <v>1.7251</v>
      </c>
      <c r="K974" s="17" t="n">
        <v>863</v>
      </c>
      <c r="L974" s="16" t="n">
        <v>1</v>
      </c>
      <c r="M974" s="18" t="n">
        <v>10471307.58740615</v>
      </c>
      <c r="N974" s="18" t="n">
        <v>10416628.19247023</v>
      </c>
      <c r="O974" s="19" t="n">
        <v>-54679.39493592083</v>
      </c>
      <c r="P974" s="20" t="n">
        <v>-0.005221830652905637</v>
      </c>
      <c r="Q974" s="27">
        <f>IF(O974&gt;0,O974,"")</f>
        <v/>
      </c>
      <c r="R974" s="28">
        <f>IF(O974&gt;0,P974,"")</f>
        <v/>
      </c>
    </row>
    <row r="975">
      <c r="A975" t="inlineStr">
        <is>
          <t>150047</t>
        </is>
      </c>
      <c r="B975" t="inlineStr">
        <is>
          <t>Lutheran Downtown Hospital</t>
        </is>
      </c>
      <c r="C975" t="inlineStr">
        <is>
          <t>Indiana</t>
        </is>
      </c>
      <c r="D975" t="inlineStr">
        <is>
          <t>IN</t>
        </is>
      </c>
      <c r="E975" t="inlineStr">
        <is>
          <t>East North Central</t>
        </is>
      </c>
      <c r="F975" t="inlineStr">
        <is>
          <t>IPPS</t>
        </is>
      </c>
      <c r="G975" s="16" t="n">
        <v>1.0593</v>
      </c>
      <c r="H975" s="16" t="n">
        <v>1.0178</v>
      </c>
      <c r="I975" s="16" t="n">
        <v>1.3973</v>
      </c>
      <c r="J975" s="16" t="n">
        <v>1.3884</v>
      </c>
      <c r="K975" s="17" t="n">
        <v>220</v>
      </c>
      <c r="L975" s="16" t="n">
        <v>1</v>
      </c>
      <c r="M975" s="18" t="n">
        <v>2157035.209427233</v>
      </c>
      <c r="N975" s="18" t="n">
        <v>2153325.482096268</v>
      </c>
      <c r="O975" s="19" t="n">
        <v>-3709.727330964524</v>
      </c>
      <c r="P975" s="20" t="n">
        <v>-0.001719826971183092</v>
      </c>
      <c r="Q975" s="27">
        <f>IF(O975&gt;0,O975,"")</f>
        <v/>
      </c>
      <c r="R975" s="28">
        <f>IF(O975&gt;0,P975,"")</f>
        <v/>
      </c>
    </row>
    <row r="976">
      <c r="A976" t="inlineStr">
        <is>
          <t>150048</t>
        </is>
      </c>
      <c r="B976" t="inlineStr">
        <is>
          <t>Reid Health</t>
        </is>
      </c>
      <c r="C976" t="inlineStr">
        <is>
          <t>Indiana</t>
        </is>
      </c>
      <c r="D976" t="inlineStr">
        <is>
          <t>IN</t>
        </is>
      </c>
      <c r="E976" t="inlineStr">
        <is>
          <t>East North Central</t>
        </is>
      </c>
      <c r="F976" t="inlineStr">
        <is>
          <t>SCH/RRC</t>
        </is>
      </c>
      <c r="G976" s="16" t="n">
        <v>1.0593</v>
      </c>
      <c r="H976" s="16" t="n">
        <v>1.0063</v>
      </c>
      <c r="I976" s="16" t="n">
        <v>1.7608</v>
      </c>
      <c r="J976" s="16" t="n">
        <v>1.7579</v>
      </c>
      <c r="K976" s="17" t="n">
        <v>3980</v>
      </c>
      <c r="L976" s="16" t="n">
        <v>1</v>
      </c>
      <c r="M976" s="18" t="n">
        <v>49174278.43016303</v>
      </c>
      <c r="N976" s="18" t="n">
        <v>48953002.05894848</v>
      </c>
      <c r="O976" s="19" t="n">
        <v>-221276.3712145537</v>
      </c>
      <c r="P976" s="20" t="n">
        <v>-0.004499839718620557</v>
      </c>
      <c r="Q976" s="27">
        <f>IF(O976&gt;0,O976,"")</f>
        <v/>
      </c>
      <c r="R976" s="28">
        <f>IF(O976&gt;0,P976,"")</f>
        <v/>
      </c>
    </row>
    <row r="977">
      <c r="A977" t="inlineStr">
        <is>
          <t>150051</t>
        </is>
      </c>
      <c r="B977" t="inlineStr">
        <is>
          <t>Iu Health Bloomington Hospital</t>
        </is>
      </c>
      <c r="C977" t="inlineStr">
        <is>
          <t>Indiana</t>
        </is>
      </c>
      <c r="D977" t="inlineStr">
        <is>
          <t>IN</t>
        </is>
      </c>
      <c r="E977" t="inlineStr">
        <is>
          <t>East North Central</t>
        </is>
      </c>
      <c r="F977" t="inlineStr">
        <is>
          <t>Rural Referral Center (RRC)</t>
        </is>
      </c>
      <c r="G977" s="16" t="n">
        <v>1.0593</v>
      </c>
      <c r="H977" s="16" t="n">
        <v>1.0063</v>
      </c>
      <c r="I977" s="16" t="n">
        <v>1.9196</v>
      </c>
      <c r="J977" s="16" t="n">
        <v>1.9183</v>
      </c>
      <c r="K977" s="17" t="n">
        <v>2944</v>
      </c>
      <c r="L977" s="16" t="n">
        <v>1</v>
      </c>
      <c r="M977" s="18" t="n">
        <v>39654587.92580699</v>
      </c>
      <c r="N977" s="18" t="n">
        <v>39514493.95184874</v>
      </c>
      <c r="O977" s="19" t="n">
        <v>-140093.9739582539</v>
      </c>
      <c r="P977" s="20" t="n">
        <v>-0.003532856632386828</v>
      </c>
      <c r="Q977" s="27">
        <f>IF(O977&gt;0,O977,"")</f>
        <v/>
      </c>
      <c r="R977" s="28">
        <f>IF(O977&gt;0,P977,"")</f>
        <v/>
      </c>
    </row>
    <row r="978">
      <c r="A978" t="inlineStr">
        <is>
          <t>150056</t>
        </is>
      </c>
      <c r="B978" t="inlineStr">
        <is>
          <t>Indiana University Health</t>
        </is>
      </c>
      <c r="C978" t="inlineStr">
        <is>
          <t>Indiana</t>
        </is>
      </c>
      <c r="D978" t="inlineStr">
        <is>
          <t>IN</t>
        </is>
      </c>
      <c r="E978" t="inlineStr">
        <is>
          <t>East North Central</t>
        </is>
      </c>
      <c r="F978" t="inlineStr">
        <is>
          <t>Rural Referral Center (RRC)</t>
        </is>
      </c>
      <c r="G978" s="16" t="n">
        <v>1.0593</v>
      </c>
      <c r="H978" s="16" t="n">
        <v>1.0063</v>
      </c>
      <c r="I978" s="16" t="n">
        <v>2.422</v>
      </c>
      <c r="J978" s="16" t="n">
        <v>2.4349</v>
      </c>
      <c r="K978" s="17" t="n">
        <v>7495</v>
      </c>
      <c r="L978" s="16" t="n">
        <v>1</v>
      </c>
      <c r="M978" s="18" t="n">
        <v>127376898.573416</v>
      </c>
      <c r="N978" s="18" t="n">
        <v>127689403.7035447</v>
      </c>
      <c r="O978" s="19" t="n">
        <v>312505.1301286817</v>
      </c>
      <c r="P978" s="20" t="n">
        <v>0.002453389379303843</v>
      </c>
      <c r="Q978" s="27">
        <f>IF(O978&gt;0,O978,"")</f>
        <v/>
      </c>
      <c r="R978" s="28">
        <f>IF(O978&gt;0,P978,"")</f>
        <v/>
      </c>
    </row>
    <row r="979">
      <c r="A979" t="inlineStr">
        <is>
          <t>150057</t>
        </is>
      </c>
      <c r="B979" t="inlineStr">
        <is>
          <t>Franciscan Health Mooresville</t>
        </is>
      </c>
      <c r="C979" t="inlineStr">
        <is>
          <t>Indiana</t>
        </is>
      </c>
      <c r="D979" t="inlineStr">
        <is>
          <t>IN</t>
        </is>
      </c>
      <c r="E979" t="inlineStr">
        <is>
          <t>East North Central</t>
        </is>
      </c>
      <c r="F979" t="inlineStr">
        <is>
          <t>IPPS</t>
        </is>
      </c>
      <c r="G979" s="16" t="n">
        <v>1.0593</v>
      </c>
      <c r="H979" s="16" t="n">
        <v>1.0063</v>
      </c>
      <c r="I979" s="16" t="n">
        <v>1.6225</v>
      </c>
      <c r="J979" s="16" t="n">
        <v>1.6154</v>
      </c>
      <c r="K979" s="17" t="n">
        <v>627</v>
      </c>
      <c r="L979" s="16" t="n">
        <v>1</v>
      </c>
      <c r="M979" s="18" t="n">
        <v>7138338.537030491</v>
      </c>
      <c r="N979" s="18" t="n">
        <v>7086792.410030399</v>
      </c>
      <c r="O979" s="19" t="n">
        <v>-51546.1270000916</v>
      </c>
      <c r="P979" s="20" t="n">
        <v>-0.007221025835731027</v>
      </c>
      <c r="Q979" s="27">
        <f>IF(O979&gt;0,O979,"")</f>
        <v/>
      </c>
      <c r="R979" s="28">
        <f>IF(O979&gt;0,P979,"")</f>
        <v/>
      </c>
    </row>
    <row r="980">
      <c r="A980" t="inlineStr">
        <is>
          <t>150058</t>
        </is>
      </c>
      <c r="B980" t="inlineStr">
        <is>
          <t>Memorial Hospital Of South Bend</t>
        </is>
      </c>
      <c r="C980" t="inlineStr">
        <is>
          <t>Indiana</t>
        </is>
      </c>
      <c r="D980" t="inlineStr">
        <is>
          <t>IN</t>
        </is>
      </c>
      <c r="E980" t="inlineStr">
        <is>
          <t>East North Central</t>
        </is>
      </c>
      <c r="F980" t="inlineStr">
        <is>
          <t>Rural Referral Center (RRC)</t>
        </is>
      </c>
      <c r="G980" s="16" t="n">
        <v>1.0593</v>
      </c>
      <c r="H980" s="16" t="n">
        <v>1.0063</v>
      </c>
      <c r="I980" s="16" t="n">
        <v>1.8649</v>
      </c>
      <c r="J980" s="16" t="n">
        <v>1.8667</v>
      </c>
      <c r="K980" s="17" t="n">
        <v>3508</v>
      </c>
      <c r="L980" s="16" t="n">
        <v>1</v>
      </c>
      <c r="M980" s="18" t="n">
        <v>45905003.82851815</v>
      </c>
      <c r="N980" s="18" t="n">
        <v>45818008.04660205</v>
      </c>
      <c r="O980" s="19" t="n">
        <v>-86995.78191610426</v>
      </c>
      <c r="P980" s="20" t="n">
        <v>-0.001895126340498391</v>
      </c>
      <c r="Q980" s="27">
        <f>IF(O980&gt;0,O980,"")</f>
        <v/>
      </c>
      <c r="R980" s="28">
        <f>IF(O980&gt;0,P980,"")</f>
        <v/>
      </c>
    </row>
    <row r="981">
      <c r="A981" t="inlineStr">
        <is>
          <t>150059</t>
        </is>
      </c>
      <c r="B981" t="inlineStr">
        <is>
          <t>Riverview Health</t>
        </is>
      </c>
      <c r="C981" t="inlineStr">
        <is>
          <t>Indiana</t>
        </is>
      </c>
      <c r="D981" t="inlineStr">
        <is>
          <t>IN</t>
        </is>
      </c>
      <c r="E981" t="inlineStr">
        <is>
          <t>East North Central</t>
        </is>
      </c>
      <c r="F981" t="inlineStr">
        <is>
          <t>IPPS</t>
        </is>
      </c>
      <c r="G981" s="16" t="n">
        <v>1.0593</v>
      </c>
      <c r="H981" s="16" t="n">
        <v>1.0063</v>
      </c>
      <c r="I981" s="16" t="n">
        <v>1.6553</v>
      </c>
      <c r="J981" s="16" t="n">
        <v>1.6513</v>
      </c>
      <c r="K981" s="17" t="n">
        <v>893</v>
      </c>
      <c r="L981" s="16" t="n">
        <v>1</v>
      </c>
      <c r="M981" s="18" t="n">
        <v>10372252.20481466</v>
      </c>
      <c r="N981" s="18" t="n">
        <v>10317620.07372431</v>
      </c>
      <c r="O981" s="19" t="n">
        <v>-54632.13109034486</v>
      </c>
      <c r="P981" s="20" t="n">
        <v>-0.005267142565718309</v>
      </c>
      <c r="Q981" s="27">
        <f>IF(O981&gt;0,O981,"")</f>
        <v/>
      </c>
      <c r="R981" s="28">
        <f>IF(O981&gt;0,P981,"")</f>
        <v/>
      </c>
    </row>
    <row r="982">
      <c r="A982" t="inlineStr">
        <is>
          <t>150061</t>
        </is>
      </c>
      <c r="B982" t="inlineStr">
        <is>
          <t>Daviess Community Hospital</t>
        </is>
      </c>
      <c r="C982" t="inlineStr">
        <is>
          <t>Indiana</t>
        </is>
      </c>
      <c r="D982" t="inlineStr">
        <is>
          <t>IN</t>
        </is>
      </c>
      <c r="E982" t="inlineStr">
        <is>
          <t>East North Central</t>
        </is>
      </c>
      <c r="F982" t="inlineStr">
        <is>
          <t>IPPS</t>
        </is>
      </c>
      <c r="G982" s="16" t="n">
        <v>1.0593</v>
      </c>
      <c r="H982" s="16" t="n">
        <v>1.0063</v>
      </c>
      <c r="I982" s="16" t="n">
        <v>1.5049</v>
      </c>
      <c r="J982" s="16" t="n">
        <v>1.4953</v>
      </c>
      <c r="K982" s="17" t="n">
        <v>283</v>
      </c>
      <c r="L982" s="16" t="n">
        <v>1</v>
      </c>
      <c r="M982" s="18" t="n">
        <v>2988401.680926114</v>
      </c>
      <c r="N982" s="18" t="n">
        <v>2960853.100187927</v>
      </c>
      <c r="O982" s="19" t="n">
        <v>-27548.58073818684</v>
      </c>
      <c r="P982" s="20" t="n">
        <v>-0.009218499947319481</v>
      </c>
      <c r="Q982" s="27">
        <f>IF(O982&gt;0,O982,"")</f>
        <v/>
      </c>
      <c r="R982" s="28">
        <f>IF(O982&gt;0,P982,"")</f>
        <v/>
      </c>
    </row>
    <row r="983">
      <c r="A983" t="inlineStr">
        <is>
          <t>150065</t>
        </is>
      </c>
      <c r="B983" t="inlineStr">
        <is>
          <t>Schneck Medical Center</t>
        </is>
      </c>
      <c r="C983" t="inlineStr">
        <is>
          <t>Indiana</t>
        </is>
      </c>
      <c r="D983" t="inlineStr">
        <is>
          <t>IN</t>
        </is>
      </c>
      <c r="E983" t="inlineStr">
        <is>
          <t>East North Central</t>
        </is>
      </c>
      <c r="F983" t="inlineStr">
        <is>
          <t>IPPS</t>
        </is>
      </c>
      <c r="G983" s="16" t="n">
        <v>1.0593</v>
      </c>
      <c r="H983" s="16" t="n">
        <v>1.0063</v>
      </c>
      <c r="I983" s="16" t="n">
        <v>1.8315</v>
      </c>
      <c r="J983" s="16" t="n">
        <v>1.841</v>
      </c>
      <c r="K983" s="17" t="n">
        <v>348</v>
      </c>
      <c r="L983" s="16" t="n">
        <v>1</v>
      </c>
      <c r="M983" s="18" t="n">
        <v>4472301.370666024</v>
      </c>
      <c r="N983" s="18" t="n">
        <v>4482653.028939911</v>
      </c>
      <c r="O983" s="19" t="n">
        <v>10351.65827388689</v>
      </c>
      <c r="P983" s="20" t="n">
        <v>0.002314615544869978</v>
      </c>
      <c r="Q983" s="27">
        <f>IF(O983&gt;0,O983,"")</f>
        <v/>
      </c>
      <c r="R983" s="28">
        <f>IF(O983&gt;0,P983,"")</f>
        <v/>
      </c>
    </row>
    <row r="984">
      <c r="A984" t="inlineStr">
        <is>
          <t>150069</t>
        </is>
      </c>
      <c r="B984" t="inlineStr">
        <is>
          <t>Norton-King'S Daughters' Health</t>
        </is>
      </c>
      <c r="C984" t="inlineStr">
        <is>
          <t>Indiana</t>
        </is>
      </c>
      <c r="D984" t="inlineStr">
        <is>
          <t>IN</t>
        </is>
      </c>
      <c r="E984" t="inlineStr">
        <is>
          <t>East North Central</t>
        </is>
      </c>
      <c r="F984" t="inlineStr">
        <is>
          <t>SCH/RRC</t>
        </is>
      </c>
      <c r="G984" s="16" t="n">
        <v>1.0593</v>
      </c>
      <c r="H984" s="16" t="n">
        <v>1.0063</v>
      </c>
      <c r="I984" s="16" t="n">
        <v>1.5225</v>
      </c>
      <c r="J984" s="16" t="n">
        <v>1.5334</v>
      </c>
      <c r="K984" s="17" t="n">
        <v>757</v>
      </c>
      <c r="L984" s="16" t="n">
        <v>1</v>
      </c>
      <c r="M984" s="18" t="n">
        <v>8087197.980876081</v>
      </c>
      <c r="N984" s="18" t="n">
        <v>8121821.313089432</v>
      </c>
      <c r="O984" s="19" t="n">
        <v>34623.3322133515</v>
      </c>
      <c r="P984" s="20" t="n">
        <v>0.004281251960843029</v>
      </c>
      <c r="Q984" s="27">
        <f>IF(O984&gt;0,O984,"")</f>
        <v/>
      </c>
      <c r="R984" s="28">
        <f>IF(O984&gt;0,P984,"")</f>
        <v/>
      </c>
    </row>
    <row r="985">
      <c r="A985" t="inlineStr">
        <is>
          <t>150072</t>
        </is>
      </c>
      <c r="B985" t="inlineStr">
        <is>
          <t>Parkview Logansport Hospital, Inc</t>
        </is>
      </c>
      <c r="C985" t="inlineStr">
        <is>
          <t>Indiana</t>
        </is>
      </c>
      <c r="D985" t="inlineStr">
        <is>
          <t>IN</t>
        </is>
      </c>
      <c r="E985" t="inlineStr">
        <is>
          <t>East North Central</t>
        </is>
      </c>
      <c r="F985" t="inlineStr">
        <is>
          <t>Sole Community Hospital (SCH)</t>
        </is>
      </c>
      <c r="G985" s="16" t="n">
        <v>1.0593</v>
      </c>
      <c r="H985" s="16" t="n">
        <v>1.0063</v>
      </c>
      <c r="I985" s="16" t="n">
        <v>1.3361</v>
      </c>
      <c r="J985" s="16" t="n">
        <v>1.3247</v>
      </c>
      <c r="K985" s="17" t="n">
        <v>219</v>
      </c>
      <c r="L985" s="16" t="n">
        <v>1</v>
      </c>
      <c r="M985" s="18" t="n">
        <v>2053184.481715204</v>
      </c>
      <c r="N985" s="18" t="n">
        <v>2029849.051878098</v>
      </c>
      <c r="O985" s="19" t="n">
        <v>-23335.42983710626</v>
      </c>
      <c r="P985" s="20" t="n">
        <v>-0.0113654813022998</v>
      </c>
      <c r="Q985" s="27">
        <f>IF(O985&gt;0,O985,"")</f>
        <v/>
      </c>
      <c r="R985" s="28">
        <f>IF(O985&gt;0,P985,"")</f>
        <v/>
      </c>
    </row>
    <row r="986">
      <c r="A986" t="inlineStr">
        <is>
          <t>150074</t>
        </is>
      </c>
      <c r="B986" t="inlineStr">
        <is>
          <t>Community Hospital East</t>
        </is>
      </c>
      <c r="C986" t="inlineStr">
        <is>
          <t>Indiana</t>
        </is>
      </c>
      <c r="D986" t="inlineStr">
        <is>
          <t>IN</t>
        </is>
      </c>
      <c r="E986" t="inlineStr">
        <is>
          <t>East North Central</t>
        </is>
      </c>
      <c r="F986" t="inlineStr">
        <is>
          <t>Rural Referral Center (RRC)</t>
        </is>
      </c>
      <c r="G986" s="16" t="n">
        <v>1.0593</v>
      </c>
      <c r="H986" s="16" t="n">
        <v>1.0063</v>
      </c>
      <c r="I986" s="16" t="n">
        <v>2.3051</v>
      </c>
      <c r="J986" s="16" t="n">
        <v>2.3225</v>
      </c>
      <c r="K986" s="17" t="n">
        <v>2897</v>
      </c>
      <c r="L986" s="16" t="n">
        <v>1</v>
      </c>
      <c r="M986" s="18" t="n">
        <v>46857936.57912767</v>
      </c>
      <c r="N986" s="18" t="n">
        <v>47076732.29845785</v>
      </c>
      <c r="O986" s="19" t="n">
        <v>218795.7193301842</v>
      </c>
      <c r="P986" s="20" t="n">
        <v>0.004669341744502771</v>
      </c>
      <c r="Q986" s="27">
        <f>IF(O986&gt;0,O986,"")</f>
        <v/>
      </c>
      <c r="R986" s="28">
        <f>IF(O986&gt;0,P986,"")</f>
        <v/>
      </c>
    </row>
    <row r="987">
      <c r="A987" t="inlineStr">
        <is>
          <t>150075</t>
        </is>
      </c>
      <c r="B987" t="inlineStr">
        <is>
          <t>Bluffton Regional Medical Center</t>
        </is>
      </c>
      <c r="C987" t="inlineStr">
        <is>
          <t>Indiana</t>
        </is>
      </c>
      <c r="D987" t="inlineStr">
        <is>
          <t>IN</t>
        </is>
      </c>
      <c r="E987" t="inlineStr">
        <is>
          <t>East North Central</t>
        </is>
      </c>
      <c r="F987" t="inlineStr">
        <is>
          <t>Rural Referral Center (RRC)</t>
        </is>
      </c>
      <c r="G987" s="16" t="n">
        <v>1.0593</v>
      </c>
      <c r="H987" s="16" t="n">
        <v>1.0178</v>
      </c>
      <c r="I987" s="16" t="n">
        <v>1.153</v>
      </c>
      <c r="J987" s="16" t="n">
        <v>1.1364</v>
      </c>
      <c r="K987" s="17" t="n">
        <v>141</v>
      </c>
      <c r="L987" s="16" t="n">
        <v>1</v>
      </c>
      <c r="M987" s="18" t="n">
        <v>1140757.451390713</v>
      </c>
      <c r="N987" s="18" t="n">
        <v>1129594.922793543</v>
      </c>
      <c r="O987" s="19" t="n">
        <v>-11162.52859717002</v>
      </c>
      <c r="P987" s="20" t="n">
        <v>-0.009785190167779862</v>
      </c>
      <c r="Q987" s="27">
        <f>IF(O987&gt;0,O987,"")</f>
        <v/>
      </c>
      <c r="R987" s="28">
        <f>IF(O987&gt;0,P987,"")</f>
        <v/>
      </c>
    </row>
    <row r="988">
      <c r="A988" t="inlineStr">
        <is>
          <t>150076</t>
        </is>
      </c>
      <c r="B988" t="inlineStr">
        <is>
          <t>Saint Joseph Regional Medical Center - Plymouth</t>
        </is>
      </c>
      <c r="C988" t="inlineStr">
        <is>
          <t>Indiana</t>
        </is>
      </c>
      <c r="D988" t="inlineStr">
        <is>
          <t>IN</t>
        </is>
      </c>
      <c r="E988" t="inlineStr">
        <is>
          <t>East North Central</t>
        </is>
      </c>
      <c r="F988" t="inlineStr">
        <is>
          <t>IPPS</t>
        </is>
      </c>
      <c r="G988" s="16" t="n">
        <v>1.0593</v>
      </c>
      <c r="H988" s="16" t="n">
        <v>1.0204</v>
      </c>
      <c r="I988" s="16" t="n">
        <v>1.2091</v>
      </c>
      <c r="J988" s="16" t="n">
        <v>1.1922</v>
      </c>
      <c r="K988" s="17" t="n">
        <v>269</v>
      </c>
      <c r="L988" s="16" t="n">
        <v>1</v>
      </c>
      <c r="M988" s="18" t="n">
        <v>2282229.92424438</v>
      </c>
      <c r="N988" s="18" t="n">
        <v>2264695.219352499</v>
      </c>
      <c r="O988" s="19" t="n">
        <v>-17534.70489188051</v>
      </c>
      <c r="P988" s="20" t="n">
        <v>-0.007683145639975801</v>
      </c>
      <c r="Q988" s="27">
        <f>IF(O988&gt;0,O988,"")</f>
        <v/>
      </c>
      <c r="R988" s="28">
        <f>IF(O988&gt;0,P988,"")</f>
        <v/>
      </c>
    </row>
    <row r="989">
      <c r="A989" t="inlineStr">
        <is>
          <t>150082</t>
        </is>
      </c>
      <c r="B989" t="inlineStr">
        <is>
          <t>Deaconess Hospital Inc</t>
        </is>
      </c>
      <c r="C989" t="inlineStr">
        <is>
          <t>Indiana</t>
        </is>
      </c>
      <c r="D989" t="inlineStr">
        <is>
          <t>IN</t>
        </is>
      </c>
      <c r="E989" t="inlineStr">
        <is>
          <t>East North Central</t>
        </is>
      </c>
      <c r="F989" t="inlineStr">
        <is>
          <t>Rural Referral Center (RRC)</t>
        </is>
      </c>
      <c r="G989" s="16" t="n">
        <v>1.0593</v>
      </c>
      <c r="H989" s="16" t="n">
        <v>1.0063</v>
      </c>
      <c r="I989" s="16" t="n">
        <v>2.0163</v>
      </c>
      <c r="J989" s="16" t="n">
        <v>2.0174</v>
      </c>
      <c r="K989" s="17" t="n">
        <v>10507</v>
      </c>
      <c r="L989" s="16" t="n">
        <v>1</v>
      </c>
      <c r="M989" s="18" t="n">
        <v>148654745.1406763</v>
      </c>
      <c r="N989" s="18" t="n">
        <v>148310821.5888253</v>
      </c>
      <c r="O989" s="19" t="n">
        <v>-343923.5518510342</v>
      </c>
      <c r="P989" s="20" t="n">
        <v>-0.002313572644624087</v>
      </c>
      <c r="Q989" s="27">
        <f>IF(O989&gt;0,O989,"")</f>
        <v/>
      </c>
      <c r="R989" s="28">
        <f>IF(O989&gt;0,P989,"")</f>
        <v/>
      </c>
    </row>
    <row r="990">
      <c r="A990" t="inlineStr">
        <is>
          <t>150084</t>
        </is>
      </c>
      <c r="B990" t="inlineStr">
        <is>
          <t>Ascension St Vincent Hospital</t>
        </is>
      </c>
      <c r="C990" t="inlineStr">
        <is>
          <t>Indiana</t>
        </is>
      </c>
      <c r="D990" t="inlineStr">
        <is>
          <t>IN</t>
        </is>
      </c>
      <c r="E990" t="inlineStr">
        <is>
          <t>East North Central</t>
        </is>
      </c>
      <c r="F990" t="inlineStr">
        <is>
          <t>Rural Referral Center (RRC)</t>
        </is>
      </c>
      <c r="G990" s="16" t="n">
        <v>1.0593</v>
      </c>
      <c r="H990" s="16" t="n">
        <v>1.0063</v>
      </c>
      <c r="I990" s="16" t="n">
        <v>2.3922</v>
      </c>
      <c r="J990" s="16" t="n">
        <v>2.4046</v>
      </c>
      <c r="K990" s="17" t="n">
        <v>6346</v>
      </c>
      <c r="L990" s="16" t="n">
        <v>1</v>
      </c>
      <c r="M990" s="18" t="n">
        <v>106522769.2342899</v>
      </c>
      <c r="N990" s="18" t="n">
        <v>106768957.566362</v>
      </c>
      <c r="O990" s="19" t="n">
        <v>246188.3320720792</v>
      </c>
      <c r="P990" s="20" t="n">
        <v>0.002311133420974101</v>
      </c>
      <c r="Q990" s="27">
        <f>IF(O990&gt;0,O990,"")</f>
        <v/>
      </c>
      <c r="R990" s="28">
        <f>IF(O990&gt;0,P990,"")</f>
        <v/>
      </c>
    </row>
    <row r="991">
      <c r="A991" t="inlineStr">
        <is>
          <t>150086</t>
        </is>
      </c>
      <c r="B991" t="inlineStr">
        <is>
          <t>St Elizabeth Dearborn Hospital</t>
        </is>
      </c>
      <c r="C991" t="inlineStr">
        <is>
          <t>Indiana</t>
        </is>
      </c>
      <c r="D991" t="inlineStr">
        <is>
          <t>IN</t>
        </is>
      </c>
      <c r="E991" t="inlineStr">
        <is>
          <t>East North Central</t>
        </is>
      </c>
      <c r="F991" t="inlineStr">
        <is>
          <t>IPPS</t>
        </is>
      </c>
      <c r="G991" s="16" t="n">
        <v>1.0593</v>
      </c>
      <c r="H991" s="16" t="n">
        <v>1.0063</v>
      </c>
      <c r="I991" s="16" t="n">
        <v>1.4867</v>
      </c>
      <c r="J991" s="16" t="n">
        <v>1.4795</v>
      </c>
      <c r="K991" s="17" t="n">
        <v>817</v>
      </c>
      <c r="L991" s="16" t="n">
        <v>1</v>
      </c>
      <c r="M991" s="18" t="n">
        <v>8522956.900203368</v>
      </c>
      <c r="N991" s="18" t="n">
        <v>8457443.75044588</v>
      </c>
      <c r="O991" s="19" t="n">
        <v>-65513.1497574877</v>
      </c>
      <c r="P991" s="20" t="n">
        <v>-0.007686669136614369</v>
      </c>
      <c r="Q991" s="27">
        <f>IF(O991&gt;0,O991,"")</f>
        <v/>
      </c>
      <c r="R991" s="28">
        <f>IF(O991&gt;0,P991,"")</f>
        <v/>
      </c>
    </row>
    <row r="992">
      <c r="A992" t="inlineStr">
        <is>
          <t>150088</t>
        </is>
      </c>
      <c r="B992" t="inlineStr">
        <is>
          <t>Ascension St Vincent Anderson</t>
        </is>
      </c>
      <c r="C992" t="inlineStr">
        <is>
          <t>Indiana</t>
        </is>
      </c>
      <c r="D992" t="inlineStr">
        <is>
          <t>IN</t>
        </is>
      </c>
      <c r="E992" t="inlineStr">
        <is>
          <t>East North Central</t>
        </is>
      </c>
      <c r="F992" t="inlineStr">
        <is>
          <t>IPPS</t>
        </is>
      </c>
      <c r="G992" s="16" t="n">
        <v>1.0593</v>
      </c>
      <c r="H992" s="16" t="n">
        <v>1.0063</v>
      </c>
      <c r="I992" s="16" t="n">
        <v>1.5868</v>
      </c>
      <c r="J992" s="16" t="n">
        <v>1.5776</v>
      </c>
      <c r="K992" s="17" t="n">
        <v>725</v>
      </c>
      <c r="L992" s="16" t="n">
        <v>1</v>
      </c>
      <c r="M992" s="18" t="n">
        <v>8072444.961976578</v>
      </c>
      <c r="N992" s="18" t="n">
        <v>8002708.467381408</v>
      </c>
      <c r="O992" s="19" t="n">
        <v>-69736.49459516909</v>
      </c>
      <c r="P992" s="20" t="n">
        <v>-0.008638831843840006</v>
      </c>
      <c r="Q992" s="27">
        <f>IF(O992&gt;0,O992,"")</f>
        <v/>
      </c>
      <c r="R992" s="28">
        <f>IF(O992&gt;0,P992,"")</f>
        <v/>
      </c>
    </row>
    <row r="993">
      <c r="A993" t="inlineStr">
        <is>
          <t>150089</t>
        </is>
      </c>
      <c r="B993" t="inlineStr">
        <is>
          <t>Indiana University Health Ball Memorial Hospital</t>
        </is>
      </c>
      <c r="C993" t="inlineStr">
        <is>
          <t>Indiana</t>
        </is>
      </c>
      <c r="D993" t="inlineStr">
        <is>
          <t>IN</t>
        </is>
      </c>
      <c r="E993" t="inlineStr">
        <is>
          <t>East North Central</t>
        </is>
      </c>
      <c r="F993" t="inlineStr">
        <is>
          <t>Rural Referral Center (RRC)</t>
        </is>
      </c>
      <c r="G993" s="16" t="n">
        <v>1.0619</v>
      </c>
      <c r="H993" s="16" t="n">
        <v>1.0088</v>
      </c>
      <c r="I993" s="16" t="n">
        <v>1.8186</v>
      </c>
      <c r="J993" s="16" t="n">
        <v>1.8144</v>
      </c>
      <c r="K993" s="17" t="n">
        <v>3401</v>
      </c>
      <c r="L993" s="16" t="n">
        <v>1</v>
      </c>
      <c r="M993" s="18" t="n">
        <v>43471567.65148806</v>
      </c>
      <c r="N993" s="18" t="n">
        <v>43246881.28790601</v>
      </c>
      <c r="O993" s="19" t="n">
        <v>-224686.3635820523</v>
      </c>
      <c r="P993" s="20" t="n">
        <v>-0.005168582034661479</v>
      </c>
      <c r="Q993" s="27">
        <f>IF(O993&gt;0,O993,"")</f>
        <v/>
      </c>
      <c r="R993" s="28">
        <f>IF(O993&gt;0,P993,"")</f>
        <v/>
      </c>
    </row>
    <row r="994">
      <c r="A994" t="inlineStr">
        <is>
          <t>150090</t>
        </is>
      </c>
      <c r="B994" t="inlineStr">
        <is>
          <t>Franciscan Health Dyer</t>
        </is>
      </c>
      <c r="C994" t="inlineStr">
        <is>
          <t>Indiana</t>
        </is>
      </c>
      <c r="D994" t="inlineStr">
        <is>
          <t>IN</t>
        </is>
      </c>
      <c r="E994" t="inlineStr">
        <is>
          <t>East North Central</t>
        </is>
      </c>
      <c r="F994" t="inlineStr">
        <is>
          <t>Rural Referral Center (RRC)</t>
        </is>
      </c>
      <c r="G994" s="16" t="n">
        <v>1.0593</v>
      </c>
      <c r="H994" s="16" t="n">
        <v>1.0515</v>
      </c>
      <c r="I994" s="16" t="n">
        <v>1.6604</v>
      </c>
      <c r="J994" s="16" t="n">
        <v>1.6527</v>
      </c>
      <c r="K994" s="17" t="n">
        <v>1518</v>
      </c>
      <c r="L994" s="16" t="n">
        <v>1</v>
      </c>
      <c r="M994" s="18" t="n">
        <v>17685990.62903997</v>
      </c>
      <c r="N994" s="18" t="n">
        <v>18075161.09619038</v>
      </c>
      <c r="O994" s="19" t="n">
        <v>389170.4671504088</v>
      </c>
      <c r="P994" s="20" t="n">
        <v>0.02200444834067707</v>
      </c>
      <c r="Q994" s="27">
        <f>IF(O994&gt;0,O994,"")</f>
        <v/>
      </c>
      <c r="R994" s="28">
        <f>IF(O994&gt;0,P994,"")</f>
        <v/>
      </c>
    </row>
    <row r="995">
      <c r="A995" t="inlineStr">
        <is>
          <t>150091</t>
        </is>
      </c>
      <c r="B995" t="inlineStr">
        <is>
          <t>Parkview Huntington Hospital</t>
        </is>
      </c>
      <c r="C995" t="inlineStr">
        <is>
          <t>Indiana</t>
        </is>
      </c>
      <c r="D995" t="inlineStr">
        <is>
          <t>IN</t>
        </is>
      </c>
      <c r="E995" t="inlineStr">
        <is>
          <t>East North Central</t>
        </is>
      </c>
      <c r="F995" t="inlineStr">
        <is>
          <t>IPPS</t>
        </is>
      </c>
      <c r="G995" s="16" t="n">
        <v>1.0593</v>
      </c>
      <c r="H995" s="16" t="n">
        <v>1.0178</v>
      </c>
      <c r="I995" s="16" t="n">
        <v>1.2554</v>
      </c>
      <c r="J995" s="16" t="n">
        <v>1.2388</v>
      </c>
      <c r="K995" s="17" t="n">
        <v>305</v>
      </c>
      <c r="L995" s="16" t="n">
        <v>1</v>
      </c>
      <c r="M995" s="18" t="n">
        <v>2686747.527972972</v>
      </c>
      <c r="N995" s="18" t="n">
        <v>2663627.131958177</v>
      </c>
      <c r="O995" s="19" t="n">
        <v>-23120.39601479424</v>
      </c>
      <c r="P995" s="20" t="n">
        <v>-0.008605347459736019</v>
      </c>
      <c r="Q995" s="27">
        <f>IF(O995&gt;0,O995,"")</f>
        <v/>
      </c>
      <c r="R995" s="28">
        <f>IF(O995&gt;0,P995,"")</f>
        <v/>
      </c>
    </row>
    <row r="996">
      <c r="A996" t="inlineStr">
        <is>
          <t>150097</t>
        </is>
      </c>
      <c r="B996" t="inlineStr">
        <is>
          <t>Major Hospital</t>
        </is>
      </c>
      <c r="C996" t="inlineStr">
        <is>
          <t>Indiana</t>
        </is>
      </c>
      <c r="D996" t="inlineStr">
        <is>
          <t>IN</t>
        </is>
      </c>
      <c r="E996" t="inlineStr">
        <is>
          <t>East North Central</t>
        </is>
      </c>
      <c r="F996" t="inlineStr">
        <is>
          <t>IPPS</t>
        </is>
      </c>
      <c r="G996" s="16" t="n">
        <v>1.0593</v>
      </c>
      <c r="H996" s="16" t="n">
        <v>1.0063</v>
      </c>
      <c r="I996" s="16" t="n">
        <v>1.5537</v>
      </c>
      <c r="J996" s="16" t="n">
        <v>1.5471</v>
      </c>
      <c r="K996" s="17" t="n">
        <v>685</v>
      </c>
      <c r="L996" s="16" t="n">
        <v>1</v>
      </c>
      <c r="M996" s="18" t="n">
        <v>7467971.150034997</v>
      </c>
      <c r="N996" s="18" t="n">
        <v>7414998.19443918</v>
      </c>
      <c r="O996" s="19" t="n">
        <v>-52972.95559581649</v>
      </c>
      <c r="P996" s="20" t="n">
        <v>-0.007093353004660207</v>
      </c>
      <c r="Q996" s="27">
        <f>IF(O996&gt;0,O996,"")</f>
        <v/>
      </c>
      <c r="R996" s="28">
        <f>IF(O996&gt;0,P996,"")</f>
        <v/>
      </c>
    </row>
    <row r="997">
      <c r="A997" t="inlineStr">
        <is>
          <t>150100</t>
        </is>
      </c>
      <c r="B997" t="inlineStr">
        <is>
          <t>Ascension St Vincent Evansville</t>
        </is>
      </c>
      <c r="C997" t="inlineStr">
        <is>
          <t>Indiana</t>
        </is>
      </c>
      <c r="D997" t="inlineStr">
        <is>
          <t>IN</t>
        </is>
      </c>
      <c r="E997" t="inlineStr">
        <is>
          <t>East North Central</t>
        </is>
      </c>
      <c r="F997" t="inlineStr">
        <is>
          <t>Rural Referral Center (RRC)</t>
        </is>
      </c>
      <c r="G997" s="16" t="n">
        <v>1.0593</v>
      </c>
      <c r="H997" s="16" t="n">
        <v>1.0063</v>
      </c>
      <c r="I997" s="16" t="n">
        <v>2.0866</v>
      </c>
      <c r="J997" s="16" t="n">
        <v>2.1064</v>
      </c>
      <c r="K997" s="17" t="n">
        <v>3809</v>
      </c>
      <c r="L997" s="16" t="n">
        <v>1</v>
      </c>
      <c r="M997" s="18" t="n">
        <v>55769284.15638342</v>
      </c>
      <c r="N997" s="18" t="n">
        <v>56137608.92641077</v>
      </c>
      <c r="O997" s="19" t="n">
        <v>368324.7700273544</v>
      </c>
      <c r="P997" s="20" t="n">
        <v>0.006604437829872978</v>
      </c>
      <c r="Q997" s="27">
        <f>IF(O997&gt;0,O997,"")</f>
        <v/>
      </c>
      <c r="R997" s="28">
        <f>IF(O997&gt;0,P997,"")</f>
        <v/>
      </c>
    </row>
    <row r="998">
      <c r="A998" t="inlineStr">
        <is>
          <t>150101</t>
        </is>
      </c>
      <c r="B998" t="inlineStr">
        <is>
          <t>Parkview Whitley Hospital</t>
        </is>
      </c>
      <c r="C998" t="inlineStr">
        <is>
          <t>Indiana</t>
        </is>
      </c>
      <c r="D998" t="inlineStr">
        <is>
          <t>IN</t>
        </is>
      </c>
      <c r="E998" t="inlineStr">
        <is>
          <t>East North Central</t>
        </is>
      </c>
      <c r="F998" t="inlineStr">
        <is>
          <t>IPPS</t>
        </is>
      </c>
      <c r="G998" s="16" t="n">
        <v>1.0593</v>
      </c>
      <c r="H998" s="16" t="n">
        <v>1.0178</v>
      </c>
      <c r="I998" s="16" t="n">
        <v>1.223</v>
      </c>
      <c r="J998" s="16" t="n">
        <v>1.2154</v>
      </c>
      <c r="K998" s="17" t="n">
        <v>472</v>
      </c>
      <c r="L998" s="16" t="n">
        <v>1</v>
      </c>
      <c r="M998" s="18" t="n">
        <v>4050543.960928306</v>
      </c>
      <c r="N998" s="18" t="n">
        <v>4044209.310008865</v>
      </c>
      <c r="O998" s="19" t="n">
        <v>-6334.650919441599</v>
      </c>
      <c r="P998" s="20" t="n">
        <v>-0.001563901288455544</v>
      </c>
      <c r="Q998" s="27">
        <f>IF(O998&gt;0,O998,"")</f>
        <v/>
      </c>
      <c r="R998" s="28">
        <f>IF(O998&gt;0,P998,"")</f>
        <v/>
      </c>
    </row>
    <row r="999">
      <c r="A999" t="inlineStr">
        <is>
          <t>150102</t>
        </is>
      </c>
      <c r="B999" t="inlineStr">
        <is>
          <t>Northwest Health- Starke</t>
        </is>
      </c>
      <c r="C999" t="inlineStr">
        <is>
          <t>Indiana</t>
        </is>
      </c>
      <c r="D999" t="inlineStr">
        <is>
          <t>IN</t>
        </is>
      </c>
      <c r="E999" t="inlineStr">
        <is>
          <t>East North Central</t>
        </is>
      </c>
      <c r="F999" t="inlineStr">
        <is>
          <t>IPPS</t>
        </is>
      </c>
      <c r="G999" s="16" t="n">
        <v>1.0593</v>
      </c>
      <c r="H999" s="16" t="n">
        <v>1.0515</v>
      </c>
      <c r="I999" s="16" t="n">
        <v>1.1699</v>
      </c>
      <c r="J999" s="16" t="n">
        <v>1.151</v>
      </c>
      <c r="K999" s="17" t="n">
        <v>86</v>
      </c>
      <c r="L999" s="16" t="n">
        <v>1</v>
      </c>
      <c r="M999" s="18" t="n">
        <v>705979.4937957199</v>
      </c>
      <c r="N999" s="18" t="n">
        <v>713165.2163180817</v>
      </c>
      <c r="O999" s="19" t="n">
        <v>7185.722522361786</v>
      </c>
      <c r="P999" s="20" t="n">
        <v>0.01017837286424218</v>
      </c>
      <c r="Q999" s="27">
        <f>IF(O999&gt;0,O999,"")</f>
        <v/>
      </c>
      <c r="R999" s="28">
        <f>IF(O999&gt;0,P999,"")</f>
        <v/>
      </c>
    </row>
    <row r="1000">
      <c r="A1000" t="inlineStr">
        <is>
          <t>150104</t>
        </is>
      </c>
      <c r="B1000" t="inlineStr">
        <is>
          <t>Witham Health Services</t>
        </is>
      </c>
      <c r="C1000" t="inlineStr">
        <is>
          <t>Indiana</t>
        </is>
      </c>
      <c r="D1000" t="inlineStr">
        <is>
          <t>IN</t>
        </is>
      </c>
      <c r="E1000" t="inlineStr">
        <is>
          <t>East North Central</t>
        </is>
      </c>
      <c r="F1000" t="inlineStr">
        <is>
          <t>IPPS</t>
        </is>
      </c>
      <c r="G1000" s="16" t="n">
        <v>1.0593</v>
      </c>
      <c r="H1000" s="16" t="n">
        <v>1.0063</v>
      </c>
      <c r="I1000" s="16" t="n">
        <v>1.407</v>
      </c>
      <c r="J1000" s="16" t="n">
        <v>1.3998</v>
      </c>
      <c r="K1000" s="17" t="n">
        <v>582</v>
      </c>
      <c r="L1000" s="16" t="n">
        <v>1</v>
      </c>
      <c r="M1000" s="18" t="n">
        <v>5745951.770897497</v>
      </c>
      <c r="N1000" s="18" t="n">
        <v>5700212.757883443</v>
      </c>
      <c r="O1000" s="19" t="n">
        <v>-45739.01301405393</v>
      </c>
      <c r="P1000" s="20" t="n">
        <v>-0.007960215267680476</v>
      </c>
      <c r="Q1000" s="27">
        <f>IF(O1000&gt;0,O1000,"")</f>
        <v/>
      </c>
      <c r="R1000" s="28">
        <f>IF(O1000&gt;0,P1000,"")</f>
        <v/>
      </c>
    </row>
    <row r="1001">
      <c r="A1001" t="inlineStr">
        <is>
          <t>150109</t>
        </is>
      </c>
      <c r="B1001" t="inlineStr">
        <is>
          <t>Franciscan Health Lafayette</t>
        </is>
      </c>
      <c r="C1001" t="inlineStr">
        <is>
          <t>Indiana</t>
        </is>
      </c>
      <c r="D1001" t="inlineStr">
        <is>
          <t>IN</t>
        </is>
      </c>
      <c r="E1001" t="inlineStr">
        <is>
          <t>East North Central</t>
        </is>
      </c>
      <c r="F1001" t="inlineStr">
        <is>
          <t>Rural Referral Center (RRC)</t>
        </is>
      </c>
      <c r="G1001" s="16" t="n">
        <v>1.0593</v>
      </c>
      <c r="H1001" s="16" t="n">
        <v>1.0063</v>
      </c>
      <c r="I1001" s="16" t="n">
        <v>1.8675</v>
      </c>
      <c r="J1001" s="16" t="n">
        <v>1.8664</v>
      </c>
      <c r="K1001" s="17" t="n">
        <v>2305</v>
      </c>
      <c r="L1001" s="16" t="n">
        <v>1</v>
      </c>
      <c r="M1001" s="18" t="n">
        <v>30204832.6953942</v>
      </c>
      <c r="N1001" s="18" t="n">
        <v>30100779.8554899</v>
      </c>
      <c r="O1001" s="19" t="n">
        <v>-104052.8399043009</v>
      </c>
      <c r="P1001" s="20" t="n">
        <v>-0.00344490701053171</v>
      </c>
      <c r="Q1001" s="27">
        <f>IF(O1001&gt;0,O1001,"")</f>
        <v/>
      </c>
      <c r="R1001" s="28">
        <f>IF(O1001&gt;0,P1001,"")</f>
        <v/>
      </c>
    </row>
    <row r="1002">
      <c r="A1002" t="inlineStr">
        <is>
          <t>150112</t>
        </is>
      </c>
      <c r="B1002" t="inlineStr">
        <is>
          <t>Columbus Regional Hospital</t>
        </is>
      </c>
      <c r="C1002" t="inlineStr">
        <is>
          <t>Indiana</t>
        </is>
      </c>
      <c r="D1002" t="inlineStr">
        <is>
          <t>IN</t>
        </is>
      </c>
      <c r="E1002" t="inlineStr">
        <is>
          <t>East North Central</t>
        </is>
      </c>
      <c r="F1002" t="inlineStr">
        <is>
          <t>Rural Referral Center (RRC)</t>
        </is>
      </c>
      <c r="G1002" s="16" t="n">
        <v>1.1112</v>
      </c>
      <c r="H1002" s="16" t="n">
        <v>1.0689</v>
      </c>
      <c r="I1002" s="16" t="n">
        <v>1.6991</v>
      </c>
      <c r="J1002" s="16" t="n">
        <v>1.6934</v>
      </c>
      <c r="K1002" s="17" t="n">
        <v>2624</v>
      </c>
      <c r="L1002" s="16" t="n">
        <v>1</v>
      </c>
      <c r="M1002" s="18" t="n">
        <v>32315642.30161625</v>
      </c>
      <c r="N1002" s="18" t="n">
        <v>32369550.0317332</v>
      </c>
      <c r="O1002" s="19" t="n">
        <v>53907.73011694849</v>
      </c>
      <c r="P1002" s="20" t="n">
        <v>0.001668162112137635</v>
      </c>
      <c r="Q1002" s="27">
        <f>IF(O1002&gt;0,O1002,"")</f>
        <v/>
      </c>
      <c r="R1002" s="28">
        <f>IF(O1002&gt;0,P1002,"")</f>
        <v/>
      </c>
    </row>
    <row r="1003">
      <c r="A1003" t="inlineStr">
        <is>
          <t>150113</t>
        </is>
      </c>
      <c r="B1003" t="inlineStr">
        <is>
          <t>Community Hospital Of Anderson And Madison County</t>
        </is>
      </c>
      <c r="C1003" t="inlineStr">
        <is>
          <t>Indiana</t>
        </is>
      </c>
      <c r="D1003" t="inlineStr">
        <is>
          <t>IN</t>
        </is>
      </c>
      <c r="E1003" t="inlineStr">
        <is>
          <t>East North Central</t>
        </is>
      </c>
      <c r="F1003" t="inlineStr">
        <is>
          <t>IPPS</t>
        </is>
      </c>
      <c r="G1003" s="16" t="n">
        <v>1.0593</v>
      </c>
      <c r="H1003" s="16" t="n">
        <v>1.0063</v>
      </c>
      <c r="I1003" s="16" t="n">
        <v>1.6558</v>
      </c>
      <c r="J1003" s="16" t="n">
        <v>1.6603</v>
      </c>
      <c r="K1003" s="17" t="n">
        <v>1291</v>
      </c>
      <c r="L1003" s="16" t="n">
        <v>1</v>
      </c>
      <c r="M1003" s="18" t="n">
        <v>14999577.10520474</v>
      </c>
      <c r="N1003" s="18" t="n">
        <v>14997362.95822185</v>
      </c>
      <c r="O1003" s="19" t="n">
        <v>-2214.14698289521</v>
      </c>
      <c r="P1003" s="20" t="n">
        <v>-0.0001476139605380553</v>
      </c>
      <c r="Q1003" s="27">
        <f>IF(O1003&gt;0,O1003,"")</f>
        <v/>
      </c>
      <c r="R1003" s="28">
        <f>IF(O1003&gt;0,P1003,"")</f>
        <v/>
      </c>
    </row>
    <row r="1004">
      <c r="A1004" t="inlineStr">
        <is>
          <t>150115</t>
        </is>
      </c>
      <c r="B1004" t="inlineStr">
        <is>
          <t>Deaconess Memorial Medical Center, Inc</t>
        </is>
      </c>
      <c r="C1004" t="inlineStr">
        <is>
          <t>Indiana</t>
        </is>
      </c>
      <c r="D1004" t="inlineStr">
        <is>
          <t>IN</t>
        </is>
      </c>
      <c r="E1004" t="inlineStr">
        <is>
          <t>East North Central</t>
        </is>
      </c>
      <c r="F1004" t="inlineStr">
        <is>
          <t>Rural Referral Center (RRC)</t>
        </is>
      </c>
      <c r="G1004" s="16" t="n">
        <v>1.0593</v>
      </c>
      <c r="H1004" s="16" t="n">
        <v>1.0063</v>
      </c>
      <c r="I1004" s="16" t="n">
        <v>1.568</v>
      </c>
      <c r="J1004" s="16" t="n">
        <v>1.5749</v>
      </c>
      <c r="K1004" s="17" t="n">
        <v>1738</v>
      </c>
      <c r="L1004" s="16" t="n">
        <v>1</v>
      </c>
      <c r="M1004" s="18" t="n">
        <v>19122326.30517213</v>
      </c>
      <c r="N1004" s="18" t="n">
        <v>19151590.50190151</v>
      </c>
      <c r="O1004" s="19" t="n">
        <v>29264.19672937691</v>
      </c>
      <c r="P1004" s="20" t="n">
        <v>0.001530368024389462</v>
      </c>
      <c r="Q1004" s="27">
        <f>IF(O1004&gt;0,O1004,"")</f>
        <v/>
      </c>
      <c r="R1004" s="28">
        <f>IF(O1004&gt;0,P1004,"")</f>
        <v/>
      </c>
    </row>
    <row r="1005">
      <c r="A1005" t="inlineStr">
        <is>
          <t>150125</t>
        </is>
      </c>
      <c r="B1005" t="inlineStr">
        <is>
          <t>Community Hospital</t>
        </is>
      </c>
      <c r="C1005" t="inlineStr">
        <is>
          <t>Indiana</t>
        </is>
      </c>
      <c r="D1005" t="inlineStr">
        <is>
          <t>IN</t>
        </is>
      </c>
      <c r="E1005" t="inlineStr">
        <is>
          <t>East North Central</t>
        </is>
      </c>
      <c r="F1005" t="inlineStr">
        <is>
          <t>IPPS</t>
        </is>
      </c>
      <c r="G1005" s="16" t="n">
        <v>1.0593</v>
      </c>
      <c r="H1005" s="16" t="n">
        <v>1.0063</v>
      </c>
      <c r="I1005" s="16" t="n">
        <v>2.0477</v>
      </c>
      <c r="J1005" s="16" t="n">
        <v>2.0514</v>
      </c>
      <c r="K1005" s="17" t="n">
        <v>5748</v>
      </c>
      <c r="L1005" s="16" t="n">
        <v>1</v>
      </c>
      <c r="M1005" s="18" t="n">
        <v>82590098.49671817</v>
      </c>
      <c r="N1005" s="18" t="n">
        <v>82502897.76711969</v>
      </c>
      <c r="O1005" s="19" t="n">
        <v>-87200.72959847748</v>
      </c>
      <c r="P1005" s="20" t="n">
        <v>-0.001055825470433874</v>
      </c>
      <c r="Q1005" s="27">
        <f>IF(O1005&gt;0,O1005,"")</f>
        <v/>
      </c>
      <c r="R1005" s="28">
        <f>IF(O1005&gt;0,P1005,"")</f>
        <v/>
      </c>
    </row>
    <row r="1006">
      <c r="A1006" t="inlineStr">
        <is>
          <t>150126</t>
        </is>
      </c>
      <c r="B1006" t="inlineStr">
        <is>
          <t>Franciscan Health Crown Point</t>
        </is>
      </c>
      <c r="C1006" t="inlineStr">
        <is>
          <t>Indiana</t>
        </is>
      </c>
      <c r="D1006" t="inlineStr">
        <is>
          <t>IN</t>
        </is>
      </c>
      <c r="E1006" t="inlineStr">
        <is>
          <t>East North Central</t>
        </is>
      </c>
      <c r="F1006" t="inlineStr">
        <is>
          <t>IPPS</t>
        </is>
      </c>
      <c r="G1006" s="16" t="n">
        <v>1.0593</v>
      </c>
      <c r="H1006" s="16" t="n">
        <v>1.0063</v>
      </c>
      <c r="I1006" s="16" t="n">
        <v>1.8515</v>
      </c>
      <c r="J1006" s="16" t="n">
        <v>1.8489</v>
      </c>
      <c r="K1006" s="17" t="n">
        <v>3335</v>
      </c>
      <c r="L1006" s="16" t="n">
        <v>1</v>
      </c>
      <c r="M1006" s="18" t="n">
        <v>43327581.60868308</v>
      </c>
      <c r="N1006" s="18" t="n">
        <v>43143100.50239024</v>
      </c>
      <c r="O1006" s="19" t="n">
        <v>-184481.1062928438</v>
      </c>
      <c r="P1006" s="20" t="n">
        <v>-0.004257821448679075</v>
      </c>
      <c r="Q1006" s="27">
        <f>IF(O1006&gt;0,O1006,"")</f>
        <v/>
      </c>
      <c r="R1006" s="28">
        <f>IF(O1006&gt;0,P1006,"")</f>
        <v/>
      </c>
    </row>
    <row r="1007">
      <c r="A1007" t="inlineStr">
        <is>
          <t>150128</t>
        </is>
      </c>
      <c r="B1007" t="inlineStr">
        <is>
          <t>Community Hospital South</t>
        </is>
      </c>
      <c r="C1007" t="inlineStr">
        <is>
          <t>Indiana</t>
        </is>
      </c>
      <c r="D1007" t="inlineStr">
        <is>
          <t>IN</t>
        </is>
      </c>
      <c r="E1007" t="inlineStr">
        <is>
          <t>East North Central</t>
        </is>
      </c>
      <c r="F1007" t="inlineStr">
        <is>
          <t>Rural Referral Center (RRC)</t>
        </is>
      </c>
      <c r="G1007" s="16" t="n">
        <v>1.0593</v>
      </c>
      <c r="H1007" s="16" t="n">
        <v>1.0063</v>
      </c>
      <c r="I1007" s="16" t="n">
        <v>1.6126</v>
      </c>
      <c r="J1007" s="16" t="n">
        <v>1.6151</v>
      </c>
      <c r="K1007" s="17" t="n">
        <v>2106</v>
      </c>
      <c r="L1007" s="16" t="n">
        <v>1</v>
      </c>
      <c r="M1007" s="18" t="n">
        <v>23830322.32679024</v>
      </c>
      <c r="N1007" s="18" t="n">
        <v>23799063.94923428</v>
      </c>
      <c r="O1007" s="19" t="n">
        <v>-31258.37755596265</v>
      </c>
      <c r="P1007" s="20" t="n">
        <v>-0.001311706032646555</v>
      </c>
      <c r="Q1007" s="27">
        <f>IF(O1007&gt;0,O1007,"")</f>
        <v/>
      </c>
      <c r="R1007" s="28">
        <f>IF(O1007&gt;0,P1007,"")</f>
        <v/>
      </c>
    </row>
    <row r="1008">
      <c r="A1008" t="inlineStr">
        <is>
          <t>150133</t>
        </is>
      </c>
      <c r="B1008" t="inlineStr">
        <is>
          <t>Lutheran Kosciusko Hospital</t>
        </is>
      </c>
      <c r="C1008" t="inlineStr">
        <is>
          <t>Indiana</t>
        </is>
      </c>
      <c r="D1008" t="inlineStr">
        <is>
          <t>IN</t>
        </is>
      </c>
      <c r="E1008" t="inlineStr">
        <is>
          <t>East North Central</t>
        </is>
      </c>
      <c r="F1008" t="inlineStr">
        <is>
          <t>Rural Referral Center (RRC)</t>
        </is>
      </c>
      <c r="G1008" s="16" t="n">
        <v>1.0593</v>
      </c>
      <c r="H1008" s="16" t="n">
        <v>1.0178</v>
      </c>
      <c r="I1008" s="16" t="n">
        <v>1.4115</v>
      </c>
      <c r="J1008" s="16" t="n">
        <v>1.4005</v>
      </c>
      <c r="K1008" s="17" t="n">
        <v>550</v>
      </c>
      <c r="L1008" s="16" t="n">
        <v>1</v>
      </c>
      <c r="M1008" s="18" t="n">
        <v>5447389.962975988</v>
      </c>
      <c r="N1008" s="18" t="n">
        <v>5430229.648652809</v>
      </c>
      <c r="O1008" s="19" t="n">
        <v>-17160.31432317942</v>
      </c>
      <c r="P1008" s="20" t="n">
        <v>-0.003150190171772556</v>
      </c>
      <c r="Q1008" s="27">
        <f>IF(O1008&gt;0,O1008,"")</f>
        <v/>
      </c>
      <c r="R1008" s="28">
        <f>IF(O1008&gt;0,P1008,"")</f>
        <v/>
      </c>
    </row>
    <row r="1009">
      <c r="A1009" t="inlineStr">
        <is>
          <t>150146</t>
        </is>
      </c>
      <c r="B1009" t="inlineStr">
        <is>
          <t>Parkview Noble Hospital</t>
        </is>
      </c>
      <c r="C1009" t="inlineStr">
        <is>
          <t>Indiana</t>
        </is>
      </c>
      <c r="D1009" t="inlineStr">
        <is>
          <t>IN</t>
        </is>
      </c>
      <c r="E1009" t="inlineStr">
        <is>
          <t>East North Central</t>
        </is>
      </c>
      <c r="F1009" t="inlineStr">
        <is>
          <t>IPPS</t>
        </is>
      </c>
      <c r="G1009" s="16" t="n">
        <v>1.0593</v>
      </c>
      <c r="H1009" s="16" t="n">
        <v>1.0204</v>
      </c>
      <c r="I1009" s="16" t="n">
        <v>1.2466</v>
      </c>
      <c r="J1009" s="16" t="n">
        <v>1.2349</v>
      </c>
      <c r="K1009" s="17" t="n">
        <v>294</v>
      </c>
      <c r="L1009" s="16" t="n">
        <v>1</v>
      </c>
      <c r="M1009" s="18" t="n">
        <v>2571694.32954843</v>
      </c>
      <c r="N1009" s="18" t="n">
        <v>2563819.738945182</v>
      </c>
      <c r="O1009" s="19" t="n">
        <v>-7874.590603247285</v>
      </c>
      <c r="P1009" s="20" t="n">
        <v>-0.003062024328773943</v>
      </c>
      <c r="Q1009" s="27">
        <f>IF(O1009&gt;0,O1009,"")</f>
        <v/>
      </c>
      <c r="R1009" s="28">
        <f>IF(O1009&gt;0,P1009,"")</f>
        <v/>
      </c>
    </row>
    <row r="1010">
      <c r="A1010" t="inlineStr">
        <is>
          <t>150149</t>
        </is>
      </c>
      <c r="B1010" t="inlineStr">
        <is>
          <t>The Women'S Hospital</t>
        </is>
      </c>
      <c r="C1010" t="inlineStr">
        <is>
          <t>Indiana</t>
        </is>
      </c>
      <c r="D1010" t="inlineStr">
        <is>
          <t>IN</t>
        </is>
      </c>
      <c r="E1010" t="inlineStr">
        <is>
          <t>East North Central</t>
        </is>
      </c>
      <c r="F1010" t="inlineStr">
        <is>
          <t>IPPS</t>
        </is>
      </c>
      <c r="G1010" s="16" t="n">
        <v>1.0593</v>
      </c>
      <c r="H1010" s="16" t="n">
        <v>1.0063</v>
      </c>
      <c r="I1010" s="16" t="n">
        <v>1.6742</v>
      </c>
      <c r="J1010" s="16" t="n">
        <v>1.6286</v>
      </c>
      <c r="K1010" s="17" t="n">
        <v>28</v>
      </c>
      <c r="L1010" s="16" t="n">
        <v>1</v>
      </c>
      <c r="M1010" s="18" t="n">
        <v>328935.1337756779</v>
      </c>
      <c r="N1010" s="18" t="n">
        <v>319061.6110716988</v>
      </c>
      <c r="O1010" s="19" t="n">
        <v>-9873.522703979164</v>
      </c>
      <c r="P1010" s="20" t="n">
        <v>-0.0300166254381101</v>
      </c>
      <c r="Q1010" s="27">
        <f>IF(O1010&gt;0,O1010,"")</f>
        <v/>
      </c>
      <c r="R1010" s="28">
        <f>IF(O1010&gt;0,P1010,"")</f>
        <v/>
      </c>
    </row>
    <row r="1011">
      <c r="A1011" t="inlineStr">
        <is>
          <t>150150</t>
        </is>
      </c>
      <c r="B1011" t="inlineStr">
        <is>
          <t>Dupont Hospital Llc</t>
        </is>
      </c>
      <c r="C1011" t="inlineStr">
        <is>
          <t>Indiana</t>
        </is>
      </c>
      <c r="D1011" t="inlineStr">
        <is>
          <t>IN</t>
        </is>
      </c>
      <c r="E1011" t="inlineStr">
        <is>
          <t>East North Central</t>
        </is>
      </c>
      <c r="F1011" t="inlineStr">
        <is>
          <t>IPPS</t>
        </is>
      </c>
      <c r="G1011" s="16" t="n">
        <v>1.0593</v>
      </c>
      <c r="H1011" s="16" t="n">
        <v>1.0178</v>
      </c>
      <c r="I1011" s="16" t="n">
        <v>1.9157</v>
      </c>
      <c r="J1011" s="16" t="n">
        <v>1.9216</v>
      </c>
      <c r="K1011" s="17" t="n">
        <v>421</v>
      </c>
      <c r="L1011" s="16" t="n">
        <v>1</v>
      </c>
      <c r="M1011" s="18" t="n">
        <v>5659192.792738576</v>
      </c>
      <c r="N1011" s="18" t="n">
        <v>5703185.267976204</v>
      </c>
      <c r="O1011" s="19" t="n">
        <v>43992.47523762751</v>
      </c>
      <c r="P1011" s="20" t="n">
        <v>0.007773630771878834</v>
      </c>
      <c r="Q1011" s="27">
        <f>IF(O1011&gt;0,O1011,"")</f>
        <v/>
      </c>
      <c r="R1011" s="28">
        <f>IF(O1011&gt;0,P1011,"")</f>
        <v/>
      </c>
    </row>
    <row r="1012">
      <c r="A1012" t="inlineStr">
        <is>
          <t>150153</t>
        </is>
      </c>
      <c r="B1012" t="inlineStr">
        <is>
          <t>Ascension St Vincent Heart Center</t>
        </is>
      </c>
      <c r="C1012" t="inlineStr">
        <is>
          <t>Indiana</t>
        </is>
      </c>
      <c r="D1012" t="inlineStr">
        <is>
          <t>IN</t>
        </is>
      </c>
      <c r="E1012" t="inlineStr">
        <is>
          <t>East North Central</t>
        </is>
      </c>
      <c r="F1012" t="inlineStr">
        <is>
          <t>IPPS</t>
        </is>
      </c>
      <c r="G1012" s="16" t="n">
        <v>1.0593</v>
      </c>
      <c r="H1012" s="16" t="n">
        <v>1.0063</v>
      </c>
      <c r="I1012" s="16" t="n">
        <v>3.7861</v>
      </c>
      <c r="J1012" s="16" t="n">
        <v>3.8193</v>
      </c>
      <c r="K1012" s="17" t="n">
        <v>1388</v>
      </c>
      <c r="L1012" s="16" t="n">
        <v>1</v>
      </c>
      <c r="M1012" s="18" t="n">
        <v>36874525.53593773</v>
      </c>
      <c r="N1012" s="18" t="n">
        <v>37091579.78585027</v>
      </c>
      <c r="O1012" s="19" t="n">
        <v>217054.2499125376</v>
      </c>
      <c r="P1012" s="20" t="n">
        <v>0.005886292684661057</v>
      </c>
      <c r="Q1012" s="27">
        <f>IF(O1012&gt;0,O1012,"")</f>
        <v/>
      </c>
      <c r="R1012" s="28">
        <f>IF(O1012&gt;0,P1012,"")</f>
        <v/>
      </c>
    </row>
    <row r="1013">
      <c r="A1013" t="inlineStr">
        <is>
          <t>150157</t>
        </is>
      </c>
      <c r="B1013" t="inlineStr">
        <is>
          <t>Ascension St Vincent Carmel</t>
        </is>
      </c>
      <c r="C1013" t="inlineStr">
        <is>
          <t>Indiana</t>
        </is>
      </c>
      <c r="D1013" t="inlineStr">
        <is>
          <t>IN</t>
        </is>
      </c>
      <c r="E1013" t="inlineStr">
        <is>
          <t>East North Central</t>
        </is>
      </c>
      <c r="F1013" t="inlineStr">
        <is>
          <t>IPPS</t>
        </is>
      </c>
      <c r="G1013" s="16" t="n">
        <v>1.0593</v>
      </c>
      <c r="H1013" s="16" t="n">
        <v>1.0063</v>
      </c>
      <c r="I1013" s="16" t="n">
        <v>1.7865</v>
      </c>
      <c r="J1013" s="16" t="n">
        <v>1.7777</v>
      </c>
      <c r="K1013" s="17" t="n">
        <v>1076</v>
      </c>
      <c r="L1013" s="16" t="n">
        <v>1</v>
      </c>
      <c r="M1013" s="18" t="n">
        <v>13488392.22450611</v>
      </c>
      <c r="N1013" s="18" t="n">
        <v>13383596.53291878</v>
      </c>
      <c r="O1013" s="19" t="n">
        <v>-104795.6915873252</v>
      </c>
      <c r="P1013" s="20" t="n">
        <v>-0.007769324159845328</v>
      </c>
      <c r="Q1013" s="27">
        <f>IF(O1013&gt;0,O1013,"")</f>
        <v/>
      </c>
      <c r="R1013" s="28">
        <f>IF(O1013&gt;0,P1013,"")</f>
        <v/>
      </c>
    </row>
    <row r="1014">
      <c r="A1014" t="inlineStr">
        <is>
          <t>150158</t>
        </is>
      </c>
      <c r="B1014" t="inlineStr">
        <is>
          <t>Iu Health West Hospital</t>
        </is>
      </c>
      <c r="C1014" t="inlineStr">
        <is>
          <t>Indiana</t>
        </is>
      </c>
      <c r="D1014" t="inlineStr">
        <is>
          <t>IN</t>
        </is>
      </c>
      <c r="E1014" t="inlineStr">
        <is>
          <t>East North Central</t>
        </is>
      </c>
      <c r="F1014" t="inlineStr">
        <is>
          <t>IPPS</t>
        </is>
      </c>
      <c r="G1014" s="16" t="n">
        <v>1.0593</v>
      </c>
      <c r="H1014" s="16" t="n">
        <v>1.0063</v>
      </c>
      <c r="I1014" s="16" t="n">
        <v>1.6729</v>
      </c>
      <c r="J1014" s="16" t="n">
        <v>1.6636</v>
      </c>
      <c r="K1014" s="17" t="n">
        <v>1883</v>
      </c>
      <c r="L1014" s="16" t="n">
        <v>1</v>
      </c>
      <c r="M1014" s="18" t="n">
        <v>22103711.09244807</v>
      </c>
      <c r="N1014" s="18" t="n">
        <v>21918020.24317177</v>
      </c>
      <c r="O1014" s="19" t="n">
        <v>-185690.8492762968</v>
      </c>
      <c r="P1014" s="20" t="n">
        <v>-0.008400890171774809</v>
      </c>
      <c r="Q1014" s="27">
        <f>IF(O1014&gt;0,O1014,"")</f>
        <v/>
      </c>
      <c r="R1014" s="28">
        <f>IF(O1014&gt;0,P1014,"")</f>
        <v/>
      </c>
    </row>
    <row r="1015">
      <c r="A1015" t="inlineStr">
        <is>
          <t>150160</t>
        </is>
      </c>
      <c r="B1015" t="inlineStr">
        <is>
          <t>Orthoindy Hospital</t>
        </is>
      </c>
      <c r="C1015" t="inlineStr">
        <is>
          <t>Indiana</t>
        </is>
      </c>
      <c r="D1015" t="inlineStr">
        <is>
          <t>IN</t>
        </is>
      </c>
      <c r="E1015" t="inlineStr">
        <is>
          <t>East North Central</t>
        </is>
      </c>
      <c r="F1015" t="inlineStr">
        <is>
          <t>IPPS</t>
        </is>
      </c>
      <c r="G1015" s="16" t="n">
        <v>1.0593</v>
      </c>
      <c r="H1015" s="16" t="n">
        <v>1.0063</v>
      </c>
      <c r="I1015" s="16" t="n">
        <v>3.2627</v>
      </c>
      <c r="J1015" s="16" t="n">
        <v>3.5206</v>
      </c>
      <c r="K1015" s="17" t="n">
        <v>281</v>
      </c>
      <c r="L1015" s="16" t="n">
        <v>1</v>
      </c>
      <c r="M1015" s="18" t="n">
        <v>6433219.314396283</v>
      </c>
      <c r="N1015" s="18" t="n">
        <v>6921896.425739578</v>
      </c>
      <c r="O1015" s="19" t="n">
        <v>488677.1113432953</v>
      </c>
      <c r="P1015" s="20" t="n">
        <v>0.07596151902512197</v>
      </c>
      <c r="Q1015" s="27">
        <f>IF(O1015&gt;0,O1015,"")</f>
        <v/>
      </c>
      <c r="R1015" s="28">
        <f>IF(O1015&gt;0,P1015,"")</f>
        <v/>
      </c>
    </row>
    <row r="1016">
      <c r="A1016" t="inlineStr">
        <is>
          <t>150161</t>
        </is>
      </c>
      <c r="B1016" t="inlineStr">
        <is>
          <t>Indiana University Health North Hospital</t>
        </is>
      </c>
      <c r="C1016" t="inlineStr">
        <is>
          <t>Indiana</t>
        </is>
      </c>
      <c r="D1016" t="inlineStr">
        <is>
          <t>IN</t>
        </is>
      </c>
      <c r="E1016" t="inlineStr">
        <is>
          <t>East North Central</t>
        </is>
      </c>
      <c r="F1016" t="inlineStr">
        <is>
          <t>Rural Referral Center (RRC)</t>
        </is>
      </c>
      <c r="G1016" s="16" t="n">
        <v>1.0593</v>
      </c>
      <c r="H1016" s="16" t="n">
        <v>1.0063</v>
      </c>
      <c r="I1016" s="16" t="n">
        <v>1.6352</v>
      </c>
      <c r="J1016" s="16" t="n">
        <v>1.6299</v>
      </c>
      <c r="K1016" s="17" t="n">
        <v>1738</v>
      </c>
      <c r="L1016" s="16" t="n">
        <v>1</v>
      </c>
      <c r="M1016" s="18" t="n">
        <v>19941854.5753938</v>
      </c>
      <c r="N1016" s="18" t="n">
        <v>19820418.66724825</v>
      </c>
      <c r="O1016" s="19" t="n">
        <v>-121435.9081455506</v>
      </c>
      <c r="P1016" s="20" t="n">
        <v>-0.006089499233205226</v>
      </c>
      <c r="Q1016" s="27">
        <f>IF(O1016&gt;0,O1016,"")</f>
        <v/>
      </c>
      <c r="R1016" s="28">
        <f>IF(O1016&gt;0,P1016,"")</f>
        <v/>
      </c>
    </row>
    <row r="1017">
      <c r="A1017" t="inlineStr">
        <is>
          <t>150162</t>
        </is>
      </c>
      <c r="B1017" t="inlineStr">
        <is>
          <t>Franciscan Health Indianapolis</t>
        </is>
      </c>
      <c r="C1017" t="inlineStr">
        <is>
          <t>Indiana</t>
        </is>
      </c>
      <c r="D1017" t="inlineStr">
        <is>
          <t>IN</t>
        </is>
      </c>
      <c r="E1017" t="inlineStr">
        <is>
          <t>East North Central</t>
        </is>
      </c>
      <c r="F1017" t="inlineStr">
        <is>
          <t>Rural Referral Center (RRC)</t>
        </is>
      </c>
      <c r="G1017" s="16" t="n">
        <v>1.0593</v>
      </c>
      <c r="H1017" s="16" t="n">
        <v>1.0063</v>
      </c>
      <c r="I1017" s="16" t="n">
        <v>2.1891</v>
      </c>
      <c r="J1017" s="16" t="n">
        <v>2.1936</v>
      </c>
      <c r="K1017" s="17" t="n">
        <v>5124</v>
      </c>
      <c r="L1017" s="16" t="n">
        <v>1</v>
      </c>
      <c r="M1017" s="18" t="n">
        <v>78708134.00235671</v>
      </c>
      <c r="N1017" s="18" t="n">
        <v>78644553.39468178</v>
      </c>
      <c r="O1017" s="19" t="n">
        <v>-63580.60767492652</v>
      </c>
      <c r="P1017" s="20" t="n">
        <v>-0.0008078022491680817</v>
      </c>
      <c r="Q1017" s="27">
        <f>IF(O1017&gt;0,O1017,"")</f>
        <v/>
      </c>
      <c r="R1017" s="28">
        <f>IF(O1017&gt;0,P1017,"")</f>
        <v/>
      </c>
    </row>
    <row r="1018">
      <c r="A1018" t="inlineStr">
        <is>
          <t>150165</t>
        </is>
      </c>
      <c r="B1018" t="inlineStr">
        <is>
          <t>Franciscan Health Munster</t>
        </is>
      </c>
      <c r="C1018" t="inlineStr">
        <is>
          <t>Indiana</t>
        </is>
      </c>
      <c r="D1018" t="inlineStr">
        <is>
          <t>IN</t>
        </is>
      </c>
      <c r="E1018" t="inlineStr">
        <is>
          <t>East North Central</t>
        </is>
      </c>
      <c r="F1018" t="inlineStr">
        <is>
          <t>IPPS</t>
        </is>
      </c>
      <c r="G1018" s="16" t="n">
        <v>1.0593</v>
      </c>
      <c r="H1018" s="16" t="n">
        <v>1.0063</v>
      </c>
      <c r="I1018" s="16" t="n">
        <v>1.6881</v>
      </c>
      <c r="J1018" s="16" t="n">
        <v>1.6829</v>
      </c>
      <c r="K1018" s="17" t="n">
        <v>1237</v>
      </c>
      <c r="L1018" s="16" t="n">
        <v>1</v>
      </c>
      <c r="M1018" s="18" t="n">
        <v>14652534.87736478</v>
      </c>
      <c r="N1018" s="18" t="n">
        <v>14565657.78192837</v>
      </c>
      <c r="O1018" s="19" t="n">
        <v>-86877.09543640912</v>
      </c>
      <c r="P1018" s="20" t="n">
        <v>-0.005929151246765963</v>
      </c>
      <c r="Q1018" s="27">
        <f>IF(O1018&gt;0,O1018,"")</f>
        <v/>
      </c>
      <c r="R1018" s="28">
        <f>IF(O1018&gt;0,P1018,"")</f>
        <v/>
      </c>
    </row>
    <row r="1019">
      <c r="A1019" t="inlineStr">
        <is>
          <t>150166</t>
        </is>
      </c>
      <c r="B1019" t="inlineStr">
        <is>
          <t>Pinnacle Hospital</t>
        </is>
      </c>
      <c r="C1019" t="inlineStr">
        <is>
          <t>Indiana</t>
        </is>
      </c>
      <c r="D1019" t="inlineStr">
        <is>
          <t>IN</t>
        </is>
      </c>
      <c r="E1019" t="inlineStr">
        <is>
          <t>East North Central</t>
        </is>
      </c>
      <c r="F1019" t="inlineStr">
        <is>
          <t>IPPS</t>
        </is>
      </c>
      <c r="G1019" s="16" t="n">
        <v>1.0593</v>
      </c>
      <c r="H1019" s="16" t="n">
        <v>1.0063</v>
      </c>
      <c r="I1019" s="16" t="n">
        <v>2.9909</v>
      </c>
      <c r="J1019" s="16" t="n">
        <v>3.1219</v>
      </c>
      <c r="K1019" s="17" t="n">
        <v>196</v>
      </c>
      <c r="L1019" s="16" t="n">
        <v>1</v>
      </c>
      <c r="M1019" s="18" t="n">
        <v>4113418.134791378</v>
      </c>
      <c r="N1019" s="18" t="n">
        <v>4281314.690674908</v>
      </c>
      <c r="O1019" s="19" t="n">
        <v>167896.5558835291</v>
      </c>
      <c r="P1019" s="20" t="n">
        <v>0.04081679770492002</v>
      </c>
      <c r="Q1019" s="27">
        <f>IF(O1019&gt;0,O1019,"")</f>
        <v/>
      </c>
      <c r="R1019" s="28">
        <f>IF(O1019&gt;0,P1019,"")</f>
        <v/>
      </c>
    </row>
    <row r="1020">
      <c r="A1020" t="inlineStr">
        <is>
          <t>150167</t>
        </is>
      </c>
      <c r="B1020" t="inlineStr">
        <is>
          <t>Orthopaedic Hospital At Parkview North Llc</t>
        </is>
      </c>
      <c r="C1020" t="inlineStr">
        <is>
          <t>Indiana</t>
        </is>
      </c>
      <c r="D1020" t="inlineStr">
        <is>
          <t>IN</t>
        </is>
      </c>
      <c r="E1020" t="inlineStr">
        <is>
          <t>East North Central</t>
        </is>
      </c>
      <c r="F1020" t="inlineStr">
        <is>
          <t>IPPS</t>
        </is>
      </c>
      <c r="G1020" s="16" t="n">
        <v>1.0593</v>
      </c>
      <c r="H1020" s="16" t="n">
        <v>1.0178</v>
      </c>
      <c r="I1020" s="16" t="n">
        <v>3.847</v>
      </c>
      <c r="J1020" s="16" t="n">
        <v>4.0291</v>
      </c>
      <c r="K1020" s="17" t="n">
        <v>138</v>
      </c>
      <c r="L1020" s="16" t="n">
        <v>1</v>
      </c>
      <c r="M1020" s="18" t="n">
        <v>3725170.602369459</v>
      </c>
      <c r="N1020" s="18" t="n">
        <v>3919760.45214944</v>
      </c>
      <c r="O1020" s="19" t="n">
        <v>194589.8497799807</v>
      </c>
      <c r="P1020" s="20" t="n">
        <v>0.05223649345246321</v>
      </c>
      <c r="Q1020" s="27">
        <f>IF(O1020&gt;0,O1020,"")</f>
        <v/>
      </c>
      <c r="R1020" s="28">
        <f>IF(O1020&gt;0,P1020,"")</f>
        <v/>
      </c>
    </row>
    <row r="1021">
      <c r="A1021" t="inlineStr">
        <is>
          <t>150168</t>
        </is>
      </c>
      <c r="B1021" t="inlineStr">
        <is>
          <t>The Orthopaedic Hospital Of Lutheran Health Networ</t>
        </is>
      </c>
      <c r="C1021" t="inlineStr">
        <is>
          <t>Indiana</t>
        </is>
      </c>
      <c r="D1021" t="inlineStr">
        <is>
          <t>IN</t>
        </is>
      </c>
      <c r="E1021" t="inlineStr">
        <is>
          <t>East North Central</t>
        </is>
      </c>
      <c r="F1021" t="inlineStr">
        <is>
          <t>IPPS</t>
        </is>
      </c>
      <c r="G1021" s="16" t="n">
        <v>1.0593</v>
      </c>
      <c r="H1021" s="16" t="n">
        <v>1.0178</v>
      </c>
      <c r="I1021" s="16" t="n">
        <v>3.0671</v>
      </c>
      <c r="J1021" s="16" t="n">
        <v>3.1207</v>
      </c>
      <c r="K1021" s="17" t="n">
        <v>350</v>
      </c>
      <c r="L1021" s="16" t="n">
        <v>1</v>
      </c>
      <c r="M1021" s="18" t="n">
        <v>7532530.080063477</v>
      </c>
      <c r="N1021" s="18" t="n">
        <v>7700030.745633425</v>
      </c>
      <c r="O1021" s="19" t="n">
        <v>167500.665569948</v>
      </c>
      <c r="P1021" s="20" t="n">
        <v>0.02223697267579136</v>
      </c>
      <c r="Q1021" s="27">
        <f>IF(O1021&gt;0,O1021,"")</f>
        <v/>
      </c>
      <c r="R1021" s="28">
        <f>IF(O1021&gt;0,P1021,"")</f>
        <v/>
      </c>
    </row>
    <row r="1022">
      <c r="A1022" t="inlineStr">
        <is>
          <t>150169</t>
        </is>
      </c>
      <c r="B1022" t="inlineStr">
        <is>
          <t>Community Hospital North</t>
        </is>
      </c>
      <c r="C1022" t="inlineStr">
        <is>
          <t>Indiana</t>
        </is>
      </c>
      <c r="D1022" t="inlineStr">
        <is>
          <t>IN</t>
        </is>
      </c>
      <c r="E1022" t="inlineStr">
        <is>
          <t>East North Central</t>
        </is>
      </c>
      <c r="F1022" t="inlineStr">
        <is>
          <t>IPPS</t>
        </is>
      </c>
      <c r="G1022" s="16" t="n">
        <v>1.0593</v>
      </c>
      <c r="H1022" s="16" t="n">
        <v>1.0063</v>
      </c>
      <c r="I1022" s="16" t="n">
        <v>1.7332</v>
      </c>
      <c r="J1022" s="16" t="n">
        <v>1.7265</v>
      </c>
      <c r="K1022" s="17" t="n">
        <v>2977</v>
      </c>
      <c r="L1022" s="16" t="n">
        <v>1</v>
      </c>
      <c r="M1022" s="18" t="n">
        <v>36205321.58176261</v>
      </c>
      <c r="N1022" s="18" t="n">
        <v>35962304.11530087</v>
      </c>
      <c r="O1022" s="19" t="n">
        <v>-243017.4664617404</v>
      </c>
      <c r="P1022" s="20" t="n">
        <v>-0.006712202953726932</v>
      </c>
      <c r="Q1022" s="27">
        <f>IF(O1022&gt;0,O1022,"")</f>
        <v/>
      </c>
      <c r="R1022" s="28">
        <f>IF(O1022&gt;0,P1022,"")</f>
        <v/>
      </c>
    </row>
    <row r="1023">
      <c r="A1023" t="inlineStr">
        <is>
          <t>150172</t>
        </is>
      </c>
      <c r="B1023" t="inlineStr">
        <is>
          <t>Physicians' Medical Center Llc</t>
        </is>
      </c>
      <c r="C1023" t="inlineStr">
        <is>
          <t>Indiana</t>
        </is>
      </c>
      <c r="D1023" t="inlineStr">
        <is>
          <t>IN</t>
        </is>
      </c>
      <c r="E1023" t="inlineStr">
        <is>
          <t>East North Central</t>
        </is>
      </c>
      <c r="F1023" t="inlineStr">
        <is>
          <t>IPPS</t>
        </is>
      </c>
      <c r="G1023" s="16" t="n">
        <v>1.0593</v>
      </c>
      <c r="H1023" s="16" t="n">
        <v>1.0063</v>
      </c>
      <c r="I1023" s="16" t="n">
        <v>2.1258</v>
      </c>
      <c r="J1023" s="16" t="n">
        <v>2.144</v>
      </c>
      <c r="K1023" s="17" t="n">
        <v>65</v>
      </c>
      <c r="L1023" s="16" t="n">
        <v>1</v>
      </c>
      <c r="M1023" s="18" t="n">
        <v>969573.3139009217</v>
      </c>
      <c r="N1023" s="18" t="n">
        <v>975079.9573461855</v>
      </c>
      <c r="O1023" s="19" t="n">
        <v>5506.643445263733</v>
      </c>
      <c r="P1023" s="20" t="n">
        <v>0.005679450296655383</v>
      </c>
      <c r="Q1023" s="27">
        <f>IF(O1023&gt;0,O1023,"")</f>
        <v/>
      </c>
      <c r="R1023" s="28">
        <f>IF(O1023&gt;0,P1023,"")</f>
        <v/>
      </c>
    </row>
    <row r="1024">
      <c r="A1024" t="inlineStr">
        <is>
          <t>150173</t>
        </is>
      </c>
      <c r="B1024" t="inlineStr">
        <is>
          <t>Indiana University Health Arnett Hospital</t>
        </is>
      </c>
      <c r="C1024" t="inlineStr">
        <is>
          <t>Indiana</t>
        </is>
      </c>
      <c r="D1024" t="inlineStr">
        <is>
          <t>IN</t>
        </is>
      </c>
      <c r="E1024" t="inlineStr">
        <is>
          <t>East North Central</t>
        </is>
      </c>
      <c r="F1024" t="inlineStr">
        <is>
          <t>Rural Referral Center (RRC)</t>
        </is>
      </c>
      <c r="G1024" s="16" t="n">
        <v>1.0593</v>
      </c>
      <c r="H1024" s="16" t="n">
        <v>1.0063</v>
      </c>
      <c r="I1024" s="16" t="n">
        <v>1.7488</v>
      </c>
      <c r="J1024" s="16" t="n">
        <v>1.7447</v>
      </c>
      <c r="K1024" s="17" t="n">
        <v>2755</v>
      </c>
      <c r="L1024" s="16" t="n">
        <v>1</v>
      </c>
      <c r="M1024" s="18" t="n">
        <v>33807000.66052283</v>
      </c>
      <c r="N1024" s="18" t="n">
        <v>33631362.0433274</v>
      </c>
      <c r="O1024" s="19" t="n">
        <v>-175638.6171954274</v>
      </c>
      <c r="P1024" s="20" t="n">
        <v>-0.005195332734752908</v>
      </c>
      <c r="Q1024" s="27">
        <f>IF(O1024&gt;0,O1024,"")</f>
        <v/>
      </c>
      <c r="R1024" s="28">
        <f>IF(O1024&gt;0,P1024,"")</f>
        <v/>
      </c>
    </row>
    <row r="1025">
      <c r="A1025" t="inlineStr">
        <is>
          <t>150177</t>
        </is>
      </c>
      <c r="B1025" t="inlineStr">
        <is>
          <t>Unity Physicians Hospital</t>
        </is>
      </c>
      <c r="C1025" t="inlineStr">
        <is>
          <t>Indiana</t>
        </is>
      </c>
      <c r="D1025" t="inlineStr">
        <is>
          <t>IN</t>
        </is>
      </c>
      <c r="E1025" t="inlineStr">
        <is>
          <t>East North Central</t>
        </is>
      </c>
      <c r="F1025" t="inlineStr">
        <is>
          <t>IPPS</t>
        </is>
      </c>
      <c r="G1025" s="16" t="n">
        <v>1.0593</v>
      </c>
      <c r="H1025" s="16" t="n">
        <v>1.0063</v>
      </c>
      <c r="I1025" s="16" t="n">
        <v>2.9197</v>
      </c>
      <c r="J1025" s="16" t="n">
        <v>3.1823</v>
      </c>
      <c r="K1025" s="17" t="n">
        <v>95</v>
      </c>
      <c r="L1025" s="16" t="n">
        <v>1</v>
      </c>
      <c r="M1025" s="18" t="n">
        <v>1946286.317090902</v>
      </c>
      <c r="N1025" s="18" t="n">
        <v>2115274.900150422</v>
      </c>
      <c r="O1025" s="19" t="n">
        <v>168988.5830595195</v>
      </c>
      <c r="P1025" s="20" t="n">
        <v>0.08682616816219792</v>
      </c>
      <c r="Q1025" s="27">
        <f>IF(O1025&gt;0,O1025,"")</f>
        <v/>
      </c>
      <c r="R1025" s="28">
        <f>IF(O1025&gt;0,P1025,"")</f>
        <v/>
      </c>
    </row>
    <row r="1026">
      <c r="A1026" t="inlineStr">
        <is>
          <t>150179</t>
        </is>
      </c>
      <c r="B1026" t="inlineStr">
        <is>
          <t>Community Fairbanks Recovery Center</t>
        </is>
      </c>
      <c r="C1026" t="inlineStr">
        <is>
          <t>Indiana</t>
        </is>
      </c>
      <c r="D1026" t="inlineStr">
        <is>
          <t>IN</t>
        </is>
      </c>
      <c r="E1026" t="inlineStr">
        <is>
          <t>East North Central</t>
        </is>
      </c>
      <c r="F1026" t="inlineStr">
        <is>
          <t>IPPS</t>
        </is>
      </c>
      <c r="G1026" s="16" t="n">
        <v>1.0593</v>
      </c>
      <c r="H1026" s="16" t="n">
        <v>1.0063</v>
      </c>
      <c r="I1026" s="16" t="n">
        <v>1.2747</v>
      </c>
      <c r="J1026" s="16" t="n">
        <v>1.2594</v>
      </c>
      <c r="K1026" s="17" t="n">
        <v>46</v>
      </c>
      <c r="L1026" s="16" t="n">
        <v>1</v>
      </c>
      <c r="M1026" s="18" t="n">
        <v>411443.9794506845</v>
      </c>
      <c r="N1026" s="18" t="n">
        <v>405343.8728542061</v>
      </c>
      <c r="O1026" s="19" t="n">
        <v>-6100.106596478377</v>
      </c>
      <c r="P1026" s="20" t="n">
        <v>-0.01482609273958166</v>
      </c>
      <c r="Q1026" s="27">
        <f>IF(O1026&gt;0,O1026,"")</f>
        <v/>
      </c>
      <c r="R1026" s="28">
        <f>IF(O1026&gt;0,P1026,"")</f>
        <v/>
      </c>
    </row>
    <row r="1027">
      <c r="A1027" t="inlineStr">
        <is>
          <t>150181</t>
        </is>
      </c>
      <c r="B1027" t="inlineStr">
        <is>
          <t>Ascension St Vincent Fishers</t>
        </is>
      </c>
      <c r="C1027" t="inlineStr">
        <is>
          <t>Indiana</t>
        </is>
      </c>
      <c r="D1027" t="inlineStr">
        <is>
          <t>IN</t>
        </is>
      </c>
      <c r="E1027" t="inlineStr">
        <is>
          <t>East North Central</t>
        </is>
      </c>
      <c r="F1027" t="inlineStr">
        <is>
          <t>IPPS</t>
        </is>
      </c>
      <c r="G1027" s="16" t="n">
        <v>1.0593</v>
      </c>
      <c r="H1027" s="16" t="n">
        <v>1.0063</v>
      </c>
      <c r="I1027" s="16" t="n">
        <v>1.6921</v>
      </c>
      <c r="J1027" s="16" t="n">
        <v>1.7299</v>
      </c>
      <c r="K1027" s="17" t="n">
        <v>250</v>
      </c>
      <c r="L1027" s="16" t="n">
        <v>1</v>
      </c>
      <c r="M1027" s="18" t="n">
        <v>2968321.436367394</v>
      </c>
      <c r="N1027" s="18" t="n">
        <v>3025959.418436363</v>
      </c>
      <c r="O1027" s="19" t="n">
        <v>57637.98206896894</v>
      </c>
      <c r="P1027" s="20" t="n">
        <v>0.01941770232926856</v>
      </c>
      <c r="Q1027" s="27">
        <f>IF(O1027&gt;0,O1027,"")</f>
        <v/>
      </c>
      <c r="R1027" s="28">
        <f>IF(O1027&gt;0,P1027,"")</f>
        <v/>
      </c>
    </row>
    <row r="1028">
      <c r="A1028" t="inlineStr">
        <is>
          <t>150183</t>
        </is>
      </c>
      <c r="B1028" t="inlineStr">
        <is>
          <t>Monroe Hospital</t>
        </is>
      </c>
      <c r="C1028" t="inlineStr">
        <is>
          <t>Indiana</t>
        </is>
      </c>
      <c r="D1028" t="inlineStr">
        <is>
          <t>IN</t>
        </is>
      </c>
      <c r="E1028" t="inlineStr">
        <is>
          <t>East North Central</t>
        </is>
      </c>
      <c r="F1028" t="inlineStr">
        <is>
          <t>IPPS</t>
        </is>
      </c>
      <c r="G1028" s="16" t="n">
        <v>1.0593</v>
      </c>
      <c r="H1028" s="16" t="n">
        <v>1.0063</v>
      </c>
      <c r="I1028" s="16" t="n">
        <v>1.3809</v>
      </c>
      <c r="J1028" s="16" t="n">
        <v>1.3679</v>
      </c>
      <c r="K1028" s="17" t="n">
        <v>408</v>
      </c>
      <c r="L1028" s="16" t="n">
        <v>1</v>
      </c>
      <c r="M1028" s="18" t="n">
        <v>3953368.404145693</v>
      </c>
      <c r="N1028" s="18" t="n">
        <v>3904960.135266716</v>
      </c>
      <c r="O1028" s="19" t="n">
        <v>-48408.26887897681</v>
      </c>
      <c r="P1028" s="20" t="n">
        <v>-0.01224481604806007</v>
      </c>
      <c r="Q1028" s="27">
        <f>IF(O1028&gt;0,O1028,"")</f>
        <v/>
      </c>
      <c r="R1028" s="28">
        <f>IF(O1028&gt;0,P1028,"")</f>
        <v/>
      </c>
    </row>
    <row r="1029">
      <c r="A1029" t="inlineStr">
        <is>
          <t>150193</t>
        </is>
      </c>
      <c r="B1029" t="inlineStr">
        <is>
          <t>Franciscan Health Orthopedic Hospital Carmel</t>
        </is>
      </c>
      <c r="C1029" t="inlineStr">
        <is>
          <t>Indiana</t>
        </is>
      </c>
      <c r="D1029" t="inlineStr">
        <is>
          <t>IN</t>
        </is>
      </c>
      <c r="E1029" t="inlineStr">
        <is>
          <t>East North Central</t>
        </is>
      </c>
      <c r="F1029" t="inlineStr">
        <is>
          <t>IPPS</t>
        </is>
      </c>
      <c r="G1029" s="16" t="n">
        <v>1.0593</v>
      </c>
      <c r="H1029" s="16" t="n">
        <v>1.0063</v>
      </c>
      <c r="I1029" s="16" t="n">
        <v>3.4082</v>
      </c>
      <c r="J1029" s="16" t="n">
        <v>3.5112</v>
      </c>
      <c r="K1029" s="17" t="n">
        <v>138</v>
      </c>
      <c r="L1029" s="16" t="n">
        <v>1</v>
      </c>
      <c r="M1029" s="18" t="n">
        <v>3300266.817518999</v>
      </c>
      <c r="N1029" s="18" t="n">
        <v>3390289.200489968</v>
      </c>
      <c r="O1029" s="19" t="n">
        <v>90022.38297096826</v>
      </c>
      <c r="P1029" s="20" t="n">
        <v>0.02727730451765208</v>
      </c>
      <c r="Q1029" s="27">
        <f>IF(O1029&gt;0,O1029,"")</f>
        <v/>
      </c>
      <c r="R1029" s="28">
        <f>IF(O1029&gt;0,P1029,"")</f>
        <v/>
      </c>
    </row>
    <row r="1030">
      <c r="A1030" t="inlineStr">
        <is>
          <t>150195</t>
        </is>
      </c>
      <c r="B1030" t="inlineStr">
        <is>
          <t>Uchicago Medicine Northwest Indiana</t>
        </is>
      </c>
      <c r="C1030" t="inlineStr">
        <is>
          <t>Indiana</t>
        </is>
      </c>
      <c r="D1030" t="inlineStr">
        <is>
          <t>IN</t>
        </is>
      </c>
      <c r="E1030" t="inlineStr">
        <is>
          <t>East North Central</t>
        </is>
      </c>
      <c r="F1030" t="inlineStr">
        <is>
          <t>IPPS</t>
        </is>
      </c>
      <c r="G1030" s="16" t="n">
        <v>1.0636</v>
      </c>
      <c r="H1030" s="16" t="n">
        <v>1.0558</v>
      </c>
      <c r="I1030" s="16" t="n">
        <v>0.9559</v>
      </c>
      <c r="J1030" s="16" t="n">
        <v>0.9366</v>
      </c>
      <c r="K1030" s="17" t="n">
        <v>54</v>
      </c>
      <c r="L1030" s="16" t="n">
        <v>1</v>
      </c>
      <c r="M1030" s="18" t="n">
        <v>363191.4406303429</v>
      </c>
      <c r="N1030" s="18" t="n">
        <v>365388.3276557099</v>
      </c>
      <c r="O1030" s="19" t="n">
        <v>2196.887025367061</v>
      </c>
      <c r="P1030" s="20" t="n">
        <v>0.006048840307343747</v>
      </c>
      <c r="Q1030" s="27">
        <f>IF(O1030&gt;0,O1030,"")</f>
        <v/>
      </c>
      <c r="R1030" s="28">
        <f>IF(O1030&gt;0,P1030,"")</f>
        <v/>
      </c>
    </row>
    <row r="1031">
      <c r="A1031" t="inlineStr">
        <is>
          <t>160001</t>
        </is>
      </c>
      <c r="B1031" t="inlineStr">
        <is>
          <t>Unitypoint Health - Marshalltown</t>
        </is>
      </c>
      <c r="C1031" t="inlineStr">
        <is>
          <t>Iowa</t>
        </is>
      </c>
      <c r="D1031" t="inlineStr">
        <is>
          <t>IA</t>
        </is>
      </c>
      <c r="E1031" t="inlineStr">
        <is>
          <t>West North Central</t>
        </is>
      </c>
      <c r="F1031" t="inlineStr">
        <is>
          <t>SCH/RRC</t>
        </is>
      </c>
      <c r="G1031" s="16" t="n">
        <v>0.909</v>
      </c>
      <c r="H1031" s="16" t="n">
        <v>0.9014</v>
      </c>
      <c r="I1031" s="16" t="n">
        <v>1.4011</v>
      </c>
      <c r="J1031" s="16" t="n">
        <v>1.3881</v>
      </c>
      <c r="K1031" s="17" t="n">
        <v>368</v>
      </c>
      <c r="L1031" s="16" t="n">
        <v>1</v>
      </c>
      <c r="M1031" s="18" t="n">
        <v>3285241.84851645</v>
      </c>
      <c r="N1031" s="18" t="n">
        <v>3341743.787160088</v>
      </c>
      <c r="O1031" s="19" t="n">
        <v>56501.93864363758</v>
      </c>
      <c r="P1031" s="20" t="n">
        <v>0.01719871511716945</v>
      </c>
      <c r="Q1031" s="27">
        <f>IF(O1031&gt;0,O1031,"")</f>
        <v/>
      </c>
      <c r="R1031" s="28">
        <f>IF(O1031&gt;0,P1031,"")</f>
        <v/>
      </c>
    </row>
    <row r="1032">
      <c r="A1032" t="inlineStr">
        <is>
          <t>160013</t>
        </is>
      </c>
      <c r="B1032" t="inlineStr">
        <is>
          <t>Trinity Muscatine</t>
        </is>
      </c>
      <c r="C1032" t="inlineStr">
        <is>
          <t>Iowa</t>
        </is>
      </c>
      <c r="D1032" t="inlineStr">
        <is>
          <t>IA</t>
        </is>
      </c>
      <c r="E1032" t="inlineStr">
        <is>
          <t>West North Central</t>
        </is>
      </c>
      <c r="F1032" t="inlineStr">
        <is>
          <t>Sole Community Hospital (SCH)</t>
        </is>
      </c>
      <c r="G1032" s="16" t="n">
        <v>0.9016</v>
      </c>
      <c r="H1032" s="16" t="n">
        <v>0.8565</v>
      </c>
      <c r="I1032" s="16" t="n">
        <v>1.3898</v>
      </c>
      <c r="J1032" s="16" t="n">
        <v>1.3739</v>
      </c>
      <c r="K1032" s="17" t="n">
        <v>364</v>
      </c>
      <c r="L1032" s="16" t="n">
        <v>1</v>
      </c>
      <c r="M1032" s="18" t="n">
        <v>3207652.040219163</v>
      </c>
      <c r="N1032" s="18" t="n">
        <v>3174601.557735167</v>
      </c>
      <c r="O1032" s="19" t="n">
        <v>-33050.48248399561</v>
      </c>
      <c r="P1032" s="20" t="n">
        <v>-0.01030363707459287</v>
      </c>
      <c r="Q1032" s="27">
        <f>IF(O1032&gt;0,O1032,"")</f>
        <v/>
      </c>
      <c r="R1032" s="28">
        <f>IF(O1032&gt;0,P1032,"")</f>
        <v/>
      </c>
    </row>
    <row r="1033">
      <c r="A1033" t="inlineStr">
        <is>
          <t>160016</t>
        </is>
      </c>
      <c r="B1033" t="inlineStr">
        <is>
          <t>Trinity Regional Medical Center</t>
        </is>
      </c>
      <c r="C1033" t="inlineStr">
        <is>
          <t>Iowa</t>
        </is>
      </c>
      <c r="D1033" t="inlineStr">
        <is>
          <t>IA</t>
        </is>
      </c>
      <c r="E1033" t="inlineStr">
        <is>
          <t>West North Central</t>
        </is>
      </c>
      <c r="F1033" t="inlineStr">
        <is>
          <t>SCH/RRC</t>
        </is>
      </c>
      <c r="G1033" s="16" t="n">
        <v>0.9016</v>
      </c>
      <c r="H1033" s="16" t="n">
        <v>0.8565</v>
      </c>
      <c r="I1033" s="16" t="n">
        <v>1.6216</v>
      </c>
      <c r="J1033" s="16" t="n">
        <v>1.6132</v>
      </c>
      <c r="K1033" s="17" t="n">
        <v>1112</v>
      </c>
      <c r="L1033" s="16" t="n">
        <v>1</v>
      </c>
      <c r="M1033" s="18" t="n">
        <v>11433575.99449515</v>
      </c>
      <c r="N1033" s="18" t="n">
        <v>11387429.9500089</v>
      </c>
      <c r="O1033" s="19" t="n">
        <v>-46146.04448625259</v>
      </c>
      <c r="P1033" s="20" t="n">
        <v>-0.004036011525044328</v>
      </c>
      <c r="Q1033" s="27">
        <f>IF(O1033&gt;0,O1033,"")</f>
        <v/>
      </c>
      <c r="R1033" s="28">
        <f>IF(O1033&gt;0,P1033,"")</f>
        <v/>
      </c>
    </row>
    <row r="1034">
      <c r="A1034" t="inlineStr">
        <is>
          <t>160028</t>
        </is>
      </c>
      <c r="B1034" t="inlineStr">
        <is>
          <t>Chi Health Mercy Council Bluffs</t>
        </is>
      </c>
      <c r="C1034" t="inlineStr">
        <is>
          <t>Iowa</t>
        </is>
      </c>
      <c r="D1034" t="inlineStr">
        <is>
          <t>IA</t>
        </is>
      </c>
      <c r="E1034" t="inlineStr">
        <is>
          <t>West North Central</t>
        </is>
      </c>
      <c r="F1034" t="inlineStr">
        <is>
          <t>IPPS</t>
        </is>
      </c>
      <c r="G1034" s="16" t="n">
        <v>1.0028</v>
      </c>
      <c r="H1034" s="16" t="n">
        <v>1.022</v>
      </c>
      <c r="I1034" s="16" t="n">
        <v>1.6039</v>
      </c>
      <c r="J1034" s="16" t="n">
        <v>1.5911</v>
      </c>
      <c r="K1034" s="17" t="n">
        <v>1173</v>
      </c>
      <c r="L1034" s="16" t="n">
        <v>1</v>
      </c>
      <c r="M1034" s="18" t="n">
        <v>12727666.95537176</v>
      </c>
      <c r="N1034" s="18" t="n">
        <v>13193382.09586151</v>
      </c>
      <c r="O1034" s="19" t="n">
        <v>465715.140489744</v>
      </c>
      <c r="P1034" s="20" t="n">
        <v>0.03659077049413106</v>
      </c>
      <c r="Q1034" s="27">
        <f>IF(O1034&gt;0,O1034,"")</f>
        <v/>
      </c>
      <c r="R1034" s="28">
        <f>IF(O1034&gt;0,P1034,"")</f>
        <v/>
      </c>
    </row>
    <row r="1035">
      <c r="A1035" t="inlineStr">
        <is>
          <t>160029</t>
        </is>
      </c>
      <c r="B1035" t="inlineStr">
        <is>
          <t>University Of Iowa Health Care Medical Center Down</t>
        </is>
      </c>
      <c r="C1035" t="inlineStr">
        <is>
          <t>Iowa</t>
        </is>
      </c>
      <c r="D1035" t="inlineStr">
        <is>
          <t>IA</t>
        </is>
      </c>
      <c r="E1035" t="inlineStr">
        <is>
          <t>West North Central</t>
        </is>
      </c>
      <c r="F1035" t="inlineStr">
        <is>
          <t>IPPS</t>
        </is>
      </c>
      <c r="G1035" s="16" t="n">
        <v>0.9016</v>
      </c>
      <c r="H1035" s="16" t="n">
        <v>0.8565</v>
      </c>
      <c r="I1035" s="16" t="n">
        <v>1.5885</v>
      </c>
      <c r="J1035" s="16" t="n">
        <v>1.5865</v>
      </c>
      <c r="K1035" s="17" t="n">
        <v>1667</v>
      </c>
      <c r="L1035" s="16" t="n">
        <v>1</v>
      </c>
      <c r="M1035" s="18" t="n">
        <v>16790219.69370945</v>
      </c>
      <c r="N1035" s="18" t="n">
        <v>16788364.66582894</v>
      </c>
      <c r="O1035" s="19" t="n">
        <v>-1855.027880508453</v>
      </c>
      <c r="P1035" s="20" t="n">
        <v>-0.0001104826449175915</v>
      </c>
      <c r="Q1035" s="27">
        <f>IF(O1035&gt;0,O1035,"")</f>
        <v/>
      </c>
      <c r="R1035" s="28">
        <f>IF(O1035&gt;0,P1035,"")</f>
        <v/>
      </c>
    </row>
    <row r="1036">
      <c r="A1036" t="inlineStr">
        <is>
          <t>160030</t>
        </is>
      </c>
      <c r="B1036" t="inlineStr">
        <is>
          <t>Mary Greeley Medical Center</t>
        </is>
      </c>
      <c r="C1036" t="inlineStr">
        <is>
          <t>Iowa</t>
        </is>
      </c>
      <c r="D1036" t="inlineStr">
        <is>
          <t>IA</t>
        </is>
      </c>
      <c r="E1036" t="inlineStr">
        <is>
          <t>West North Central</t>
        </is>
      </c>
      <c r="F1036" t="inlineStr">
        <is>
          <t>Rural Referral Center (RRC)</t>
        </is>
      </c>
      <c r="G1036" s="16" t="n">
        <v>0.9029</v>
      </c>
      <c r="H1036" s="16" t="n">
        <v>0.9014</v>
      </c>
      <c r="I1036" s="16" t="n">
        <v>1.5165</v>
      </c>
      <c r="J1036" s="16" t="n">
        <v>1.5116</v>
      </c>
      <c r="K1036" s="17" t="n">
        <v>2710</v>
      </c>
      <c r="L1036" s="16" t="n">
        <v>1</v>
      </c>
      <c r="M1036" s="18" t="n">
        <v>26080618.68665456</v>
      </c>
      <c r="N1036" s="18" t="n">
        <v>26798516.33390598</v>
      </c>
      <c r="O1036" s="19" t="n">
        <v>717897.6472514272</v>
      </c>
      <c r="P1036" s="20" t="n">
        <v>0.02752609728613437</v>
      </c>
      <c r="Q1036" s="27">
        <f>IF(O1036&gt;0,O1036,"")</f>
        <v/>
      </c>
      <c r="R1036" s="28">
        <f>IF(O1036&gt;0,P1036,"")</f>
        <v/>
      </c>
    </row>
    <row r="1037">
      <c r="A1037" t="inlineStr">
        <is>
          <t>160032</t>
        </is>
      </c>
      <c r="B1037" t="inlineStr">
        <is>
          <t>Mercyone Newton Medical Center</t>
        </is>
      </c>
      <c r="C1037" t="inlineStr">
        <is>
          <t>Iowa</t>
        </is>
      </c>
      <c r="D1037" t="inlineStr">
        <is>
          <t>IA</t>
        </is>
      </c>
      <c r="E1037" t="inlineStr">
        <is>
          <t>West North Central</t>
        </is>
      </c>
      <c r="F1037" t="inlineStr">
        <is>
          <t>IPPS</t>
        </is>
      </c>
      <c r="G1037" s="16" t="n">
        <v>0.909</v>
      </c>
      <c r="H1037" s="16" t="n">
        <v>0.9014</v>
      </c>
      <c r="I1037" s="16" t="n">
        <v>1.3303</v>
      </c>
      <c r="J1037" s="16" t="n">
        <v>1.317</v>
      </c>
      <c r="K1037" s="17" t="n">
        <v>199</v>
      </c>
      <c r="L1037" s="16" t="n">
        <v>1</v>
      </c>
      <c r="M1037" s="18" t="n">
        <v>1686759.101127851</v>
      </c>
      <c r="N1037" s="18" t="n">
        <v>1714523.443388126</v>
      </c>
      <c r="O1037" s="19" t="n">
        <v>27764.34226027527</v>
      </c>
      <c r="P1037" s="20" t="n">
        <v>0.01646017041894758</v>
      </c>
      <c r="Q1037" s="27">
        <f>IF(O1037&gt;0,O1037,"")</f>
        <v/>
      </c>
      <c r="R1037" s="28">
        <f>IF(O1037&gt;0,P1037,"")</f>
        <v/>
      </c>
    </row>
    <row r="1038">
      <c r="A1038" t="inlineStr">
        <is>
          <t>160033</t>
        </is>
      </c>
      <c r="B1038" t="inlineStr">
        <is>
          <t>Mercyone Genesis</t>
        </is>
      </c>
      <c r="C1038" t="inlineStr">
        <is>
          <t>Iowa</t>
        </is>
      </c>
      <c r="D1038" t="inlineStr">
        <is>
          <t>IA</t>
        </is>
      </c>
      <c r="E1038" t="inlineStr">
        <is>
          <t>West North Central</t>
        </is>
      </c>
      <c r="F1038" t="inlineStr">
        <is>
          <t>Rural Referral Center (RRC)</t>
        </is>
      </c>
      <c r="G1038" s="16" t="n">
        <v>0.955</v>
      </c>
      <c r="H1038" s="16" t="n">
        <v>0.9651</v>
      </c>
      <c r="I1038" s="16" t="n">
        <v>1.8803</v>
      </c>
      <c r="J1038" s="16" t="n">
        <v>1.8774</v>
      </c>
      <c r="K1038" s="17" t="n">
        <v>4290</v>
      </c>
      <c r="L1038" s="16" t="n">
        <v>1</v>
      </c>
      <c r="M1038" s="18" t="n">
        <v>52950132.22327814</v>
      </c>
      <c r="N1038" s="18" t="n">
        <v>54905230.7764473</v>
      </c>
      <c r="O1038" s="19" t="n">
        <v>1955098.553169154</v>
      </c>
      <c r="P1038" s="20" t="n">
        <v>0.03692339322071882</v>
      </c>
      <c r="Q1038" s="27">
        <f>IF(O1038&gt;0,O1038,"")</f>
        <v/>
      </c>
      <c r="R1038" s="28">
        <f>IF(O1038&gt;0,P1038,"")</f>
        <v/>
      </c>
    </row>
    <row r="1039">
      <c r="A1039" t="inlineStr">
        <is>
          <t>160040</t>
        </is>
      </c>
      <c r="B1039" t="inlineStr">
        <is>
          <t>Mercyone Cedar Falls Medical Center</t>
        </is>
      </c>
      <c r="C1039" t="inlineStr">
        <is>
          <t>Iowa</t>
        </is>
      </c>
      <c r="D1039" t="inlineStr">
        <is>
          <t>IA</t>
        </is>
      </c>
      <c r="E1039" t="inlineStr">
        <is>
          <t>West North Central</t>
        </is>
      </c>
      <c r="F1039" t="inlineStr">
        <is>
          <t>IPPS</t>
        </is>
      </c>
      <c r="G1039" s="16" t="n">
        <v>0.9016</v>
      </c>
      <c r="H1039" s="16" t="n">
        <v>0.8565</v>
      </c>
      <c r="I1039" s="16" t="n">
        <v>1.5383</v>
      </c>
      <c r="J1039" s="16" t="n">
        <v>1.5986</v>
      </c>
      <c r="K1039" s="17" t="n">
        <v>167</v>
      </c>
      <c r="L1039" s="16" t="n">
        <v>1</v>
      </c>
      <c r="M1039" s="18" t="n">
        <v>1628887.426464528</v>
      </c>
      <c r="N1039" s="18" t="n">
        <v>1694685.047503814</v>
      </c>
      <c r="O1039" s="19" t="n">
        <v>65797.62103928556</v>
      </c>
      <c r="P1039" s="20" t="n">
        <v>0.04039421016472461</v>
      </c>
      <c r="Q1039" s="27">
        <f>IF(O1039&gt;0,O1039,"")</f>
        <v/>
      </c>
      <c r="R1039" s="28">
        <f>IF(O1039&gt;0,P1039,"")</f>
        <v/>
      </c>
    </row>
    <row r="1040">
      <c r="A1040" t="inlineStr">
        <is>
          <t>160045</t>
        </is>
      </c>
      <c r="B1040" t="inlineStr">
        <is>
          <t>St Lukes Hospital</t>
        </is>
      </c>
      <c r="C1040" t="inlineStr">
        <is>
          <t>Iowa</t>
        </is>
      </c>
      <c r="D1040" t="inlineStr">
        <is>
          <t>IA</t>
        </is>
      </c>
      <c r="E1040" t="inlineStr">
        <is>
          <t>West North Central</t>
        </is>
      </c>
      <c r="F1040" t="inlineStr">
        <is>
          <t>IPPS</t>
        </is>
      </c>
      <c r="G1040" s="16" t="n">
        <v>0.9107</v>
      </c>
      <c r="H1040" s="16" t="n">
        <v>0.8652</v>
      </c>
      <c r="I1040" s="16" t="n">
        <v>1.9181</v>
      </c>
      <c r="J1040" s="16" t="n">
        <v>1.9207</v>
      </c>
      <c r="K1040" s="17" t="n">
        <v>3055</v>
      </c>
      <c r="L1040" s="16" t="n">
        <v>1</v>
      </c>
      <c r="M1040" s="18" t="n">
        <v>37378141.21582498</v>
      </c>
      <c r="N1040" s="18" t="n">
        <v>37468580.8917497</v>
      </c>
      <c r="O1040" s="19" t="n">
        <v>90439.67592472583</v>
      </c>
      <c r="P1040" s="20" t="n">
        <v>0.002419587303780529</v>
      </c>
      <c r="Q1040" s="27">
        <f>IF(O1040&gt;0,O1040,"")</f>
        <v/>
      </c>
      <c r="R1040" s="28">
        <f>IF(O1040&gt;0,P1040,"")</f>
        <v/>
      </c>
    </row>
    <row r="1041">
      <c r="A1041" t="inlineStr">
        <is>
          <t>160047</t>
        </is>
      </c>
      <c r="B1041" t="inlineStr">
        <is>
          <t>Methodist Jennie Edmundson</t>
        </is>
      </c>
      <c r="C1041" t="inlineStr">
        <is>
          <t>Iowa</t>
        </is>
      </c>
      <c r="D1041" t="inlineStr">
        <is>
          <t>IA</t>
        </is>
      </c>
      <c r="E1041" t="inlineStr">
        <is>
          <t>West North Central</t>
        </is>
      </c>
      <c r="F1041" t="inlineStr">
        <is>
          <t>IPPS</t>
        </is>
      </c>
      <c r="G1041" s="16" t="n">
        <v>1.0028</v>
      </c>
      <c r="H1041" s="16" t="n">
        <v>1.022</v>
      </c>
      <c r="I1041" s="16" t="n">
        <v>1.5736</v>
      </c>
      <c r="J1041" s="16" t="n">
        <v>1.5607</v>
      </c>
      <c r="K1041" s="17" t="n">
        <v>1829</v>
      </c>
      <c r="L1041" s="16" t="n">
        <v>1</v>
      </c>
      <c r="M1041" s="18" t="n">
        <v>19470699.55956122</v>
      </c>
      <c r="N1041" s="18" t="n">
        <v>20178728.09354829</v>
      </c>
      <c r="O1041" s="19" t="n">
        <v>708028.5339870676</v>
      </c>
      <c r="P1041" s="20" t="n">
        <v>0.03636379534393182</v>
      </c>
      <c r="Q1041" s="27">
        <f>IF(O1041&gt;0,O1041,"")</f>
        <v/>
      </c>
      <c r="R1041" s="28">
        <f>IF(O1041&gt;0,P1041,"")</f>
        <v/>
      </c>
    </row>
    <row r="1042">
      <c r="A1042" t="inlineStr">
        <is>
          <t>160057</t>
        </is>
      </c>
      <c r="B1042" t="inlineStr">
        <is>
          <t>Southeast Iowa Regional Medical Center</t>
        </is>
      </c>
      <c r="C1042" t="inlineStr">
        <is>
          <t>Iowa</t>
        </is>
      </c>
      <c r="D1042" t="inlineStr">
        <is>
          <t>IA</t>
        </is>
      </c>
      <c r="E1042" t="inlineStr">
        <is>
          <t>West North Central</t>
        </is>
      </c>
      <c r="F1042" t="inlineStr">
        <is>
          <t>SCH/RRC</t>
        </is>
      </c>
      <c r="G1042" s="16" t="n">
        <v>0.955</v>
      </c>
      <c r="H1042" s="16" t="n">
        <v>0.9651</v>
      </c>
      <c r="I1042" s="16" t="n">
        <v>1.6139</v>
      </c>
      <c r="J1042" s="16" t="n">
        <v>1.6068</v>
      </c>
      <c r="K1042" s="17" t="n">
        <v>2389</v>
      </c>
      <c r="L1042" s="16" t="n">
        <v>1</v>
      </c>
      <c r="M1042" s="18" t="n">
        <v>25309023.09097008</v>
      </c>
      <c r="N1042" s="18" t="n">
        <v>26168425.23309423</v>
      </c>
      <c r="O1042" s="19" t="n">
        <v>859402.1421241499</v>
      </c>
      <c r="P1042" s="20" t="n">
        <v>0.0339563537887313</v>
      </c>
      <c r="Q1042" s="27">
        <f>IF(O1042&gt;0,O1042,"")</f>
        <v/>
      </c>
      <c r="R1042" s="28">
        <f>IF(O1042&gt;0,P1042,"")</f>
        <v/>
      </c>
    </row>
    <row r="1043">
      <c r="A1043" t="inlineStr">
        <is>
          <t>160058</t>
        </is>
      </c>
      <c r="B1043" t="inlineStr">
        <is>
          <t>University Of Iowa Health Care Medical Center</t>
        </is>
      </c>
      <c r="C1043" t="inlineStr">
        <is>
          <t>Iowa</t>
        </is>
      </c>
      <c r="D1043" t="inlineStr">
        <is>
          <t>IA</t>
        </is>
      </c>
      <c r="E1043" t="inlineStr">
        <is>
          <t>West North Central</t>
        </is>
      </c>
      <c r="F1043" t="inlineStr">
        <is>
          <t>Rural Referral Center (RRC)</t>
        </is>
      </c>
      <c r="G1043" s="16" t="n">
        <v>0.9016</v>
      </c>
      <c r="H1043" s="16" t="n">
        <v>0.8565</v>
      </c>
      <c r="I1043" s="16" t="n">
        <v>2.7761</v>
      </c>
      <c r="J1043" s="16" t="n">
        <v>2.7981</v>
      </c>
      <c r="K1043" s="17" t="n">
        <v>6799</v>
      </c>
      <c r="L1043" s="16" t="n">
        <v>1</v>
      </c>
      <c r="M1043" s="18" t="n">
        <v>119677830.3016316</v>
      </c>
      <c r="N1043" s="18" t="n">
        <v>120764973.5263395</v>
      </c>
      <c r="O1043" s="19" t="n">
        <v>1087143.224707812</v>
      </c>
      <c r="P1043" s="20" t="n">
        <v>0.009083914890233353</v>
      </c>
      <c r="Q1043" s="27">
        <f>IF(O1043&gt;0,O1043,"")</f>
        <v/>
      </c>
      <c r="R1043" s="28">
        <f>IF(O1043&gt;0,P1043,"")</f>
        <v/>
      </c>
    </row>
    <row r="1044">
      <c r="A1044" t="inlineStr">
        <is>
          <t>160064</t>
        </is>
      </c>
      <c r="B1044" t="inlineStr">
        <is>
          <t>Mercyone North Iowa Medical Center</t>
        </is>
      </c>
      <c r="C1044" t="inlineStr">
        <is>
          <t>Iowa</t>
        </is>
      </c>
      <c r="D1044" t="inlineStr">
        <is>
          <t>IA</t>
        </is>
      </c>
      <c r="E1044" t="inlineStr">
        <is>
          <t>West North Central</t>
        </is>
      </c>
      <c r="F1044" t="inlineStr">
        <is>
          <t>SCH/RRC</t>
        </is>
      </c>
      <c r="G1044" s="16" t="n">
        <v>0.9751</v>
      </c>
      <c r="H1044" s="16" t="n">
        <v>0.9982</v>
      </c>
      <c r="I1044" s="16" t="n">
        <v>1.8557</v>
      </c>
      <c r="J1044" s="16" t="n">
        <v>1.8584</v>
      </c>
      <c r="K1044" s="17" t="n">
        <v>3204</v>
      </c>
      <c r="L1044" s="16" t="n">
        <v>1</v>
      </c>
      <c r="M1044" s="18" t="n">
        <v>39528925.79967838</v>
      </c>
      <c r="N1044" s="18" t="n">
        <v>41442581.51048789</v>
      </c>
      <c r="O1044" s="19" t="n">
        <v>1913655.710809514</v>
      </c>
      <c r="P1044" s="20" t="n">
        <v>0.0484115283199799</v>
      </c>
      <c r="Q1044" s="27">
        <f>IF(O1044&gt;0,O1044,"")</f>
        <v/>
      </c>
      <c r="R1044" s="28">
        <f>IF(O1044&gt;0,P1044,"")</f>
        <v/>
      </c>
    </row>
    <row r="1045">
      <c r="A1045" t="inlineStr">
        <is>
          <t>160067</t>
        </is>
      </c>
      <c r="B1045" t="inlineStr">
        <is>
          <t>Mercyone Waterloo Medical Center</t>
        </is>
      </c>
      <c r="C1045" t="inlineStr">
        <is>
          <t>Iowa</t>
        </is>
      </c>
      <c r="D1045" t="inlineStr">
        <is>
          <t>IA</t>
        </is>
      </c>
      <c r="E1045" t="inlineStr">
        <is>
          <t>West North Central</t>
        </is>
      </c>
      <c r="F1045" t="inlineStr">
        <is>
          <t>IPPS</t>
        </is>
      </c>
      <c r="G1045" s="16" t="n">
        <v>0.9016</v>
      </c>
      <c r="H1045" s="16" t="n">
        <v>0.8565</v>
      </c>
      <c r="I1045" s="16" t="n">
        <v>1.6569</v>
      </c>
      <c r="J1045" s="16" t="n">
        <v>1.6531</v>
      </c>
      <c r="K1045" s="17" t="n">
        <v>1361</v>
      </c>
      <c r="L1045" s="16" t="n">
        <v>1</v>
      </c>
      <c r="M1045" s="18" t="n">
        <v>14298417.79681846</v>
      </c>
      <c r="N1045" s="18" t="n">
        <v>14282030.91856146</v>
      </c>
      <c r="O1045" s="19" t="n">
        <v>-16386.87825699709</v>
      </c>
      <c r="P1045" s="20" t="n">
        <v>-0.001146062346887314</v>
      </c>
      <c r="Q1045" s="27">
        <f>IF(O1045&gt;0,O1045,"")</f>
        <v/>
      </c>
      <c r="R1045" s="28">
        <f>IF(O1045&gt;0,P1045,"")</f>
        <v/>
      </c>
    </row>
    <row r="1046">
      <c r="A1046" t="inlineStr">
        <is>
          <t>160069</t>
        </is>
      </c>
      <c r="B1046" t="inlineStr">
        <is>
          <t>Mercyone Dubuque Medical Center</t>
        </is>
      </c>
      <c r="C1046" t="inlineStr">
        <is>
          <t>Iowa</t>
        </is>
      </c>
      <c r="D1046" t="inlineStr">
        <is>
          <t>IA</t>
        </is>
      </c>
      <c r="E1046" t="inlineStr">
        <is>
          <t>West North Central</t>
        </is>
      </c>
      <c r="F1046" t="inlineStr">
        <is>
          <t>Rural Referral Center (RRC)</t>
        </is>
      </c>
      <c r="G1046" s="16" t="n">
        <v>0.955</v>
      </c>
      <c r="H1046" s="16" t="n">
        <v>0.9392</v>
      </c>
      <c r="I1046" s="16" t="n">
        <v>1.6213</v>
      </c>
      <c r="J1046" s="16" t="n">
        <v>1.6117</v>
      </c>
      <c r="K1046" s="17" t="n">
        <v>3719</v>
      </c>
      <c r="L1046" s="16" t="n">
        <v>1</v>
      </c>
      <c r="M1046" s="18" t="n">
        <v>39579670.26047665</v>
      </c>
      <c r="N1046" s="18" t="n">
        <v>40190435.73300069</v>
      </c>
      <c r="O1046" s="19" t="n">
        <v>610765.4725240394</v>
      </c>
      <c r="P1046" s="20" t="n">
        <v>0.01543129259300414</v>
      </c>
      <c r="Q1046" s="27">
        <f>IF(O1046&gt;0,O1046,"")</f>
        <v/>
      </c>
      <c r="R1046" s="28">
        <f>IF(O1046&gt;0,P1046,"")</f>
        <v/>
      </c>
    </row>
    <row r="1047">
      <c r="A1047" t="inlineStr">
        <is>
          <t>160079</t>
        </is>
      </c>
      <c r="B1047" t="inlineStr">
        <is>
          <t>Mercy Medical Center - Cedar Rapids</t>
        </is>
      </c>
      <c r="C1047" t="inlineStr">
        <is>
          <t>Iowa</t>
        </is>
      </c>
      <c r="D1047" t="inlineStr">
        <is>
          <t>IA</t>
        </is>
      </c>
      <c r="E1047" t="inlineStr">
        <is>
          <t>West North Central</t>
        </is>
      </c>
      <c r="F1047" t="inlineStr">
        <is>
          <t>IPPS</t>
        </is>
      </c>
      <c r="G1047" s="16" t="n">
        <v>0.9107</v>
      </c>
      <c r="H1047" s="16" t="n">
        <v>0.8652</v>
      </c>
      <c r="I1047" s="16" t="n">
        <v>1.7099</v>
      </c>
      <c r="J1047" s="16" t="n">
        <v>1.7067</v>
      </c>
      <c r="K1047" s="17" t="n">
        <v>2931</v>
      </c>
      <c r="L1047" s="16" t="n">
        <v>1</v>
      </c>
      <c r="M1047" s="18" t="n">
        <v>31968464.09092887</v>
      </c>
      <c r="N1047" s="18" t="n">
        <v>31942543.92221111</v>
      </c>
      <c r="O1047" s="19" t="n">
        <v>-25920.16871775687</v>
      </c>
      <c r="P1047" s="20" t="n">
        <v>-0.0008108043177811529</v>
      </c>
      <c r="Q1047" s="27">
        <f>IF(O1047&gt;0,O1047,"")</f>
        <v/>
      </c>
      <c r="R1047" s="28">
        <f>IF(O1047&gt;0,P1047,"")</f>
        <v/>
      </c>
    </row>
    <row r="1048">
      <c r="A1048" t="inlineStr">
        <is>
          <t>160080</t>
        </is>
      </c>
      <c r="B1048" t="inlineStr">
        <is>
          <t>Mercyone Clinton Medical Center</t>
        </is>
      </c>
      <c r="C1048" t="inlineStr">
        <is>
          <t>Iowa</t>
        </is>
      </c>
      <c r="D1048" t="inlineStr">
        <is>
          <t>IA</t>
        </is>
      </c>
      <c r="E1048" t="inlineStr">
        <is>
          <t>West North Central</t>
        </is>
      </c>
      <c r="F1048" t="inlineStr">
        <is>
          <t>SCH/RRC</t>
        </is>
      </c>
      <c r="G1048" s="16" t="n">
        <v>0.955</v>
      </c>
      <c r="H1048" s="16" t="n">
        <v>0.9651</v>
      </c>
      <c r="I1048" s="16" t="n">
        <v>1.4285</v>
      </c>
      <c r="J1048" s="16" t="n">
        <v>1.4144</v>
      </c>
      <c r="K1048" s="17" t="n">
        <v>812</v>
      </c>
      <c r="L1048" s="16" t="n">
        <v>1</v>
      </c>
      <c r="M1048" s="18" t="n">
        <v>7614105.405653501</v>
      </c>
      <c r="N1048" s="18" t="n">
        <v>7829389.381323142</v>
      </c>
      <c r="O1048" s="19" t="n">
        <v>215283.975669641</v>
      </c>
      <c r="P1048" s="20" t="n">
        <v>0.02827436241029602</v>
      </c>
      <c r="Q1048" s="27">
        <f>IF(O1048&gt;0,O1048,"")</f>
        <v/>
      </c>
      <c r="R1048" s="28">
        <f>IF(O1048&gt;0,P1048,"")</f>
        <v/>
      </c>
    </row>
    <row r="1049">
      <c r="A1049" t="inlineStr">
        <is>
          <t>160082</t>
        </is>
      </c>
      <c r="B1049" t="inlineStr">
        <is>
          <t>Unitypoint Health - Des Moines Iowa Methodist Medi</t>
        </is>
      </c>
      <c r="C1049" t="inlineStr">
        <is>
          <t>Iowa</t>
        </is>
      </c>
      <c r="D1049" t="inlineStr">
        <is>
          <t>IA</t>
        </is>
      </c>
      <c r="E1049" t="inlineStr">
        <is>
          <t>West North Central</t>
        </is>
      </c>
      <c r="F1049" t="inlineStr">
        <is>
          <t>Rural Referral Center (RRC)</t>
        </is>
      </c>
      <c r="G1049" s="16" t="n">
        <v>0.9016</v>
      </c>
      <c r="H1049" s="16" t="n">
        <v>0.9002</v>
      </c>
      <c r="I1049" s="16" t="n">
        <v>2.0457</v>
      </c>
      <c r="J1049" s="16" t="n">
        <v>2.0438</v>
      </c>
      <c r="K1049" s="17" t="n">
        <v>8267</v>
      </c>
      <c r="L1049" s="16" t="n">
        <v>1</v>
      </c>
      <c r="M1049" s="18" t="n">
        <v>107231762.0772325</v>
      </c>
      <c r="N1049" s="18" t="n">
        <v>110445142.1523553</v>
      </c>
      <c r="O1049" s="19" t="n">
        <v>3213380.075122774</v>
      </c>
      <c r="P1049" s="20" t="n">
        <v>0.02996668163308155</v>
      </c>
      <c r="Q1049" s="27">
        <f>IF(O1049&gt;0,O1049,"")</f>
        <v/>
      </c>
      <c r="R1049" s="28">
        <f>IF(O1049&gt;0,P1049,"")</f>
        <v/>
      </c>
    </row>
    <row r="1050">
      <c r="A1050" t="inlineStr">
        <is>
          <t>160083</t>
        </is>
      </c>
      <c r="B1050" t="inlineStr">
        <is>
          <t>Mercyone Des Moines Medical Center</t>
        </is>
      </c>
      <c r="C1050" t="inlineStr">
        <is>
          <t>Iowa</t>
        </is>
      </c>
      <c r="D1050" t="inlineStr">
        <is>
          <t>IA</t>
        </is>
      </c>
      <c r="E1050" t="inlineStr">
        <is>
          <t>West North Central</t>
        </is>
      </c>
      <c r="F1050" t="inlineStr">
        <is>
          <t>Rural Referral Center (RRC)</t>
        </is>
      </c>
      <c r="G1050" s="16" t="n">
        <v>0.909</v>
      </c>
      <c r="H1050" s="16" t="n">
        <v>0.9002</v>
      </c>
      <c r="I1050" s="16" t="n">
        <v>2.2801</v>
      </c>
      <c r="J1050" s="16" t="n">
        <v>2.2891</v>
      </c>
      <c r="K1050" s="17" t="n">
        <v>5843</v>
      </c>
      <c r="L1050" s="16" t="n">
        <v>1</v>
      </c>
      <c r="M1050" s="18" t="n">
        <v>84886802.61010405</v>
      </c>
      <c r="N1050" s="18" t="n">
        <v>87430092.47511482</v>
      </c>
      <c r="O1050" s="19" t="n">
        <v>2543289.865010768</v>
      </c>
      <c r="P1050" s="20" t="n">
        <v>0.02996095726084093</v>
      </c>
      <c r="Q1050" s="27">
        <f>IF(O1050&gt;0,O1050,"")</f>
        <v/>
      </c>
      <c r="R1050" s="28">
        <f>IF(O1050&gt;0,P1050,"")</f>
        <v/>
      </c>
    </row>
    <row r="1051">
      <c r="A1051" t="inlineStr">
        <is>
          <t>160089</t>
        </is>
      </c>
      <c r="B1051" t="inlineStr">
        <is>
          <t>Ottumwa Regional Health Center</t>
        </is>
      </c>
      <c r="C1051" t="inlineStr">
        <is>
          <t>Iowa</t>
        </is>
      </c>
      <c r="D1051" t="inlineStr">
        <is>
          <t>IA</t>
        </is>
      </c>
      <c r="E1051" t="inlineStr">
        <is>
          <t>West North Central</t>
        </is>
      </c>
      <c r="F1051" t="inlineStr">
        <is>
          <t>SCH/RRC</t>
        </is>
      </c>
      <c r="G1051" s="16" t="n">
        <v>0.9016</v>
      </c>
      <c r="H1051" s="16" t="n">
        <v>0.8565</v>
      </c>
      <c r="I1051" s="16" t="n">
        <v>1.3777</v>
      </c>
      <c r="J1051" s="16" t="n">
        <v>1.3711</v>
      </c>
      <c r="K1051" s="17" t="n">
        <v>418</v>
      </c>
      <c r="L1051" s="16" t="n">
        <v>1</v>
      </c>
      <c r="M1051" s="18" t="n">
        <v>3651442.784495348</v>
      </c>
      <c r="N1051" s="18" t="n">
        <v>3638129.304340311</v>
      </c>
      <c r="O1051" s="19" t="n">
        <v>-13313.48015503725</v>
      </c>
      <c r="P1051" s="20" t="n">
        <v>-0.003646087571621982</v>
      </c>
      <c r="Q1051" s="27">
        <f>IF(O1051&gt;0,O1051,"")</f>
        <v/>
      </c>
      <c r="R1051" s="28">
        <f>IF(O1051&gt;0,P1051,"")</f>
        <v/>
      </c>
    </row>
    <row r="1052">
      <c r="A1052" t="inlineStr">
        <is>
          <t>160101</t>
        </is>
      </c>
      <c r="B1052" t="inlineStr">
        <is>
          <t>Broadlawns Medical Center</t>
        </is>
      </c>
      <c r="C1052" t="inlineStr">
        <is>
          <t>Iowa</t>
        </is>
      </c>
      <c r="D1052" t="inlineStr">
        <is>
          <t>IA</t>
        </is>
      </c>
      <c r="E1052" t="inlineStr">
        <is>
          <t>West North Central</t>
        </is>
      </c>
      <c r="F1052" t="inlineStr">
        <is>
          <t>IPPS</t>
        </is>
      </c>
      <c r="G1052" s="16" t="n">
        <v>0.909</v>
      </c>
      <c r="H1052" s="16" t="n">
        <v>0.9014</v>
      </c>
      <c r="I1052" s="16" t="n">
        <v>1.5547</v>
      </c>
      <c r="J1052" s="16" t="n">
        <v>1.5451</v>
      </c>
      <c r="K1052" s="17" t="n">
        <v>275</v>
      </c>
      <c r="L1052" s="16" t="n">
        <v>1</v>
      </c>
      <c r="M1052" s="18" t="n">
        <v>2724141.654653612</v>
      </c>
      <c r="N1052" s="18" t="n">
        <v>2779673.986501311</v>
      </c>
      <c r="O1052" s="19" t="n">
        <v>55532.33184769982</v>
      </c>
      <c r="P1052" s="20" t="n">
        <v>0.02038525850989972</v>
      </c>
      <c r="Q1052" s="27">
        <f>IF(O1052&gt;0,O1052,"")</f>
        <v/>
      </c>
      <c r="R1052" s="28">
        <f>IF(O1052&gt;0,P1052,"")</f>
        <v/>
      </c>
    </row>
    <row r="1053">
      <c r="A1053" t="inlineStr">
        <is>
          <t>160104</t>
        </is>
      </c>
      <c r="B1053" t="inlineStr">
        <is>
          <t>Trinity Bettendorf</t>
        </is>
      </c>
      <c r="C1053" t="inlineStr">
        <is>
          <t>Iowa</t>
        </is>
      </c>
      <c r="D1053" t="inlineStr">
        <is>
          <t>IA</t>
        </is>
      </c>
      <c r="E1053" t="inlineStr">
        <is>
          <t>West North Central</t>
        </is>
      </c>
      <c r="F1053" t="inlineStr">
        <is>
          <t>IPPS</t>
        </is>
      </c>
      <c r="G1053" s="16" t="n">
        <v>0.9016</v>
      </c>
      <c r="H1053" s="16" t="n">
        <v>0.8565</v>
      </c>
      <c r="I1053" s="16" t="n">
        <v>1.7462</v>
      </c>
      <c r="J1053" s="16" t="n">
        <v>1.7458</v>
      </c>
      <c r="K1053" s="17" t="n">
        <v>770</v>
      </c>
      <c r="L1053" s="16" t="n">
        <v>1</v>
      </c>
      <c r="M1053" s="18" t="n">
        <v>8525468.788942754</v>
      </c>
      <c r="N1053" s="18" t="n">
        <v>8533318.038267622</v>
      </c>
      <c r="O1053" s="19" t="n">
        <v>7849.249324867502</v>
      </c>
      <c r="P1053" s="20" t="n">
        <v>0.0009206824303958175</v>
      </c>
      <c r="Q1053" s="27">
        <f>IF(O1053&gt;0,O1053,"")</f>
        <v/>
      </c>
      <c r="R1053" s="28">
        <f>IF(O1053&gt;0,P1053,"")</f>
        <v/>
      </c>
    </row>
    <row r="1054">
      <c r="A1054" t="inlineStr">
        <is>
          <t>160110</t>
        </is>
      </c>
      <c r="B1054" t="inlineStr">
        <is>
          <t>Allen Hospital</t>
        </is>
      </c>
      <c r="C1054" t="inlineStr">
        <is>
          <t>Iowa</t>
        </is>
      </c>
      <c r="D1054" t="inlineStr">
        <is>
          <t>IA</t>
        </is>
      </c>
      <c r="E1054" t="inlineStr">
        <is>
          <t>West North Central</t>
        </is>
      </c>
      <c r="F1054" t="inlineStr">
        <is>
          <t>Rural Referral Center (RRC)</t>
        </is>
      </c>
      <c r="G1054" s="16" t="n">
        <v>0.9016</v>
      </c>
      <c r="H1054" s="16" t="n">
        <v>0.8565</v>
      </c>
      <c r="I1054" s="16" t="n">
        <v>1.9289</v>
      </c>
      <c r="J1054" s="16" t="n">
        <v>1.9282</v>
      </c>
      <c r="K1054" s="17" t="n">
        <v>2536</v>
      </c>
      <c r="L1054" s="16" t="n">
        <v>1</v>
      </c>
      <c r="M1054" s="18" t="n">
        <v>31016480.93029532</v>
      </c>
      <c r="N1054" s="18" t="n">
        <v>31040881.4786352</v>
      </c>
      <c r="O1054" s="19" t="n">
        <v>24400.548339881</v>
      </c>
      <c r="P1054" s="20" t="n">
        <v>0.0007866962211063664</v>
      </c>
      <c r="Q1054" s="27">
        <f>IF(O1054&gt;0,O1054,"")</f>
        <v/>
      </c>
      <c r="R1054" s="28">
        <f>IF(O1054&gt;0,P1054,"")</f>
        <v/>
      </c>
    </row>
    <row r="1055">
      <c r="A1055" t="inlineStr">
        <is>
          <t>160112</t>
        </is>
      </c>
      <c r="B1055" t="inlineStr">
        <is>
          <t>Spencer Municipal Hospital</t>
        </is>
      </c>
      <c r="C1055" t="inlineStr">
        <is>
          <t>Iowa</t>
        </is>
      </c>
      <c r="D1055" t="inlineStr">
        <is>
          <t>IA</t>
        </is>
      </c>
      <c r="E1055" t="inlineStr">
        <is>
          <t>West North Central</t>
        </is>
      </c>
      <c r="F1055" t="inlineStr">
        <is>
          <t>IPPS</t>
        </is>
      </c>
      <c r="G1055" s="16" t="n">
        <v>0.9016</v>
      </c>
      <c r="H1055" s="16" t="n">
        <v>0.8565</v>
      </c>
      <c r="I1055" s="16" t="n">
        <v>1.6206</v>
      </c>
      <c r="J1055" s="16" t="n">
        <v>1.6104</v>
      </c>
      <c r="K1055" s="17" t="n">
        <v>662</v>
      </c>
      <c r="L1055" s="16" t="n">
        <v>1</v>
      </c>
      <c r="M1055" s="18" t="n">
        <v>6802481.725971747</v>
      </c>
      <c r="N1055" s="18" t="n">
        <v>6767440.859296396</v>
      </c>
      <c r="O1055" s="19" t="n">
        <v>-35040.86667535082</v>
      </c>
      <c r="P1055" s="20" t="n">
        <v>-0.005151188652453919</v>
      </c>
      <c r="Q1055" s="27">
        <f>IF(O1055&gt;0,O1055,"")</f>
        <v/>
      </c>
      <c r="R1055" s="28">
        <f>IF(O1055&gt;0,P1055,"")</f>
        <v/>
      </c>
    </row>
    <row r="1056">
      <c r="A1056" t="inlineStr">
        <is>
          <t>160117</t>
        </is>
      </c>
      <c r="B1056" t="inlineStr">
        <is>
          <t>Finley Hospital</t>
        </is>
      </c>
      <c r="C1056" t="inlineStr">
        <is>
          <t>Iowa</t>
        </is>
      </c>
      <c r="D1056" t="inlineStr">
        <is>
          <t>IA</t>
        </is>
      </c>
      <c r="E1056" t="inlineStr">
        <is>
          <t>West North Central</t>
        </is>
      </c>
      <c r="F1056" t="inlineStr">
        <is>
          <t>IPPS</t>
        </is>
      </c>
      <c r="G1056" s="16" t="n">
        <v>0.955</v>
      </c>
      <c r="H1056" s="16" t="n">
        <v>0.9651</v>
      </c>
      <c r="I1056" s="16" t="n">
        <v>1.7583</v>
      </c>
      <c r="J1056" s="16" t="n">
        <v>1.7552</v>
      </c>
      <c r="K1056" s="17" t="n">
        <v>1360</v>
      </c>
      <c r="L1056" s="16" t="n">
        <v>1</v>
      </c>
      <c r="M1056" s="18" t="n">
        <v>15696921.81787913</v>
      </c>
      <c r="N1056" s="18" t="n">
        <v>16272906.69062427</v>
      </c>
      <c r="O1056" s="19" t="n">
        <v>575984.8727451395</v>
      </c>
      <c r="P1056" s="20" t="n">
        <v>0.03669412891443981</v>
      </c>
      <c r="Q1056" s="27">
        <f>IF(O1056&gt;0,O1056,"")</f>
        <v/>
      </c>
      <c r="R1056" s="28">
        <f>IF(O1056&gt;0,P1056,"")</f>
        <v/>
      </c>
    </row>
    <row r="1057">
      <c r="A1057" t="inlineStr">
        <is>
          <t>160124</t>
        </is>
      </c>
      <c r="B1057" t="inlineStr">
        <is>
          <t>Lakes Regional Healthcare</t>
        </is>
      </c>
      <c r="C1057" t="inlineStr">
        <is>
          <t>Iowa</t>
        </is>
      </c>
      <c r="D1057" t="inlineStr">
        <is>
          <t>IA</t>
        </is>
      </c>
      <c r="E1057" t="inlineStr">
        <is>
          <t>West North Central</t>
        </is>
      </c>
      <c r="F1057" t="inlineStr">
        <is>
          <t>IPPS</t>
        </is>
      </c>
      <c r="G1057" s="16" t="n">
        <v>0.9016</v>
      </c>
      <c r="H1057" s="16" t="n">
        <v>0.8565</v>
      </c>
      <c r="I1057" s="16" t="n">
        <v>1.353</v>
      </c>
      <c r="J1057" s="16" t="n">
        <v>1.3516</v>
      </c>
      <c r="K1057" s="17" t="n">
        <v>446</v>
      </c>
      <c r="L1057" s="16" t="n">
        <v>1</v>
      </c>
      <c r="M1057" s="18" t="n">
        <v>3826187.205064234</v>
      </c>
      <c r="N1057" s="18" t="n">
        <v>3826623.723722123</v>
      </c>
      <c r="O1057" s="19" t="n">
        <v>436.5186578882858</v>
      </c>
      <c r="P1057" s="20" t="n">
        <v>0.0001140871145328493</v>
      </c>
      <c r="Q1057" s="27">
        <f>IF(O1057&gt;0,O1057,"")</f>
        <v/>
      </c>
      <c r="R1057" s="28">
        <f>IF(O1057&gt;0,P1057,"")</f>
        <v/>
      </c>
    </row>
    <row r="1058">
      <c r="A1058" t="inlineStr">
        <is>
          <t>160146</t>
        </is>
      </c>
      <c r="B1058" t="inlineStr">
        <is>
          <t>St Lukes Regional Medical Center</t>
        </is>
      </c>
      <c r="C1058" t="inlineStr">
        <is>
          <t>Iowa</t>
        </is>
      </c>
      <c r="D1058" t="inlineStr">
        <is>
          <t>IA</t>
        </is>
      </c>
      <c r="E1058" t="inlineStr">
        <is>
          <t>West North Central</t>
        </is>
      </c>
      <c r="F1058" t="inlineStr">
        <is>
          <t>Rural Referral Center (RRC)</t>
        </is>
      </c>
      <c r="G1058" s="16" t="n">
        <v>0.989</v>
      </c>
      <c r="H1058" s="16" t="n">
        <v>1.0096</v>
      </c>
      <c r="I1058" s="16" t="n">
        <v>1.6764</v>
      </c>
      <c r="J1058" s="16" t="n">
        <v>1.6641</v>
      </c>
      <c r="K1058" s="17" t="n">
        <v>2046</v>
      </c>
      <c r="L1058" s="16" t="n">
        <v>1</v>
      </c>
      <c r="M1058" s="18" t="n">
        <v>23002917.1140177</v>
      </c>
      <c r="N1058" s="18" t="n">
        <v>23874159.91337772</v>
      </c>
      <c r="O1058" s="19" t="n">
        <v>871242.7993600294</v>
      </c>
      <c r="P1058" s="20" t="n">
        <v>0.03787531794517943</v>
      </c>
      <c r="Q1058" s="27">
        <f>IF(O1058&gt;0,O1058,"")</f>
        <v/>
      </c>
      <c r="R1058" s="28">
        <f>IF(O1058&gt;0,P1058,"")</f>
        <v/>
      </c>
    </row>
    <row r="1059">
      <c r="A1059" t="inlineStr">
        <is>
          <t>160147</t>
        </is>
      </c>
      <c r="B1059" t="inlineStr">
        <is>
          <t>Grinnell Regional Medical Center</t>
        </is>
      </c>
      <c r="C1059" t="inlineStr">
        <is>
          <t>Iowa</t>
        </is>
      </c>
      <c r="D1059" t="inlineStr">
        <is>
          <t>IA</t>
        </is>
      </c>
      <c r="E1059" t="inlineStr">
        <is>
          <t>West North Central</t>
        </is>
      </c>
      <c r="F1059" t="inlineStr">
        <is>
          <t>IPPS</t>
        </is>
      </c>
      <c r="G1059" s="16" t="n">
        <v>0.9161</v>
      </c>
      <c r="H1059" s="16" t="n">
        <v>0.9014</v>
      </c>
      <c r="I1059" s="16" t="n">
        <v>1.5428</v>
      </c>
      <c r="J1059" s="16" t="n">
        <v>1.5246</v>
      </c>
      <c r="K1059" s="17" t="n">
        <v>385</v>
      </c>
      <c r="L1059" s="16" t="n">
        <v>1</v>
      </c>
      <c r="M1059" s="18" t="n">
        <v>3802262.693653753</v>
      </c>
      <c r="N1059" s="18" t="n">
        <v>3839911.555075956</v>
      </c>
      <c r="O1059" s="19" t="n">
        <v>37648.86142220302</v>
      </c>
      <c r="P1059" s="20" t="n">
        <v>0.009901699186918789</v>
      </c>
      <c r="Q1059" s="27">
        <f>IF(O1059&gt;0,O1059,"")</f>
        <v/>
      </c>
      <c r="R1059" s="28">
        <f>IF(O1059&gt;0,P1059,"")</f>
        <v/>
      </c>
    </row>
    <row r="1060">
      <c r="A1060" t="inlineStr">
        <is>
          <t>160153</t>
        </is>
      </c>
      <c r="B1060" t="inlineStr">
        <is>
          <t>Mercyone Siouxland Medical Center</t>
        </is>
      </c>
      <c r="C1060" t="inlineStr">
        <is>
          <t>Iowa</t>
        </is>
      </c>
      <c r="D1060" t="inlineStr">
        <is>
          <t>IA</t>
        </is>
      </c>
      <c r="E1060" t="inlineStr">
        <is>
          <t>West North Central</t>
        </is>
      </c>
      <c r="F1060" t="inlineStr">
        <is>
          <t>Rural Referral Center (RRC)</t>
        </is>
      </c>
      <c r="G1060" s="16" t="n">
        <v>0.989</v>
      </c>
      <c r="H1060" s="16" t="n">
        <v>0.8565</v>
      </c>
      <c r="I1060" s="16" t="n">
        <v>1.9561</v>
      </c>
      <c r="J1060" s="16" t="n">
        <v>1.9615</v>
      </c>
      <c r="K1060" s="17" t="n">
        <v>1276</v>
      </c>
      <c r="L1060" s="16" t="n">
        <v>1</v>
      </c>
      <c r="M1060" s="18" t="n">
        <v>16739456.78316272</v>
      </c>
      <c r="N1060" s="18" t="n">
        <v>15888090.49080393</v>
      </c>
      <c r="O1060" s="19" t="n">
        <v>-851366.2923587896</v>
      </c>
      <c r="P1060" s="20" t="n">
        <v>-0.05085985186897649</v>
      </c>
      <c r="Q1060" s="27">
        <f>IF(O1060&gt;0,O1060,"")</f>
        <v/>
      </c>
      <c r="R1060" s="28">
        <f>IF(O1060&gt;0,P1060,"")</f>
        <v/>
      </c>
    </row>
    <row r="1061">
      <c r="A1061" t="inlineStr">
        <is>
          <t>170006</t>
        </is>
      </c>
      <c r="B1061" t="inlineStr">
        <is>
          <t>Mercy Hospital Pittsburg, Inc</t>
        </is>
      </c>
      <c r="C1061" t="inlineStr">
        <is>
          <t>Kansas</t>
        </is>
      </c>
      <c r="D1061" t="inlineStr">
        <is>
          <t>KS</t>
        </is>
      </c>
      <c r="E1061" t="inlineStr">
        <is>
          <t>West North Central</t>
        </is>
      </c>
      <c r="F1061" t="inlineStr">
        <is>
          <t>EACH/RRC</t>
        </is>
      </c>
      <c r="G1061" s="16" t="n">
        <v>0.8525</v>
      </c>
      <c r="H1061" s="16" t="n">
        <v>0.8737</v>
      </c>
      <c r="I1061" s="16" t="n">
        <v>1.4988</v>
      </c>
      <c r="J1061" s="16" t="n">
        <v>1.491</v>
      </c>
      <c r="K1061" s="17" t="n">
        <v>629</v>
      </c>
      <c r="L1061" s="16" t="n">
        <v>1</v>
      </c>
      <c r="M1061" s="18" t="n">
        <v>5783820.81866031</v>
      </c>
      <c r="N1061" s="18" t="n">
        <v>6023030.864250184</v>
      </c>
      <c r="O1061" s="19" t="n">
        <v>239210.0455898736</v>
      </c>
      <c r="P1061" s="20" t="n">
        <v>0.04135848137240204</v>
      </c>
      <c r="Q1061" s="27">
        <f>IF(O1061&gt;0,O1061,"")</f>
        <v/>
      </c>
      <c r="R1061" s="28">
        <f>IF(O1061&gt;0,P1061,"")</f>
        <v/>
      </c>
    </row>
    <row r="1062">
      <c r="A1062" t="inlineStr">
        <is>
          <t>170009</t>
        </is>
      </c>
      <c r="B1062" t="inlineStr">
        <is>
          <t>Saint John Hospital</t>
        </is>
      </c>
      <c r="C1062" t="inlineStr">
        <is>
          <t>Kansas</t>
        </is>
      </c>
      <c r="D1062" t="inlineStr">
        <is>
          <t>KS</t>
        </is>
      </c>
      <c r="E1062" t="inlineStr">
        <is>
          <t>West North Central</t>
        </is>
      </c>
      <c r="F1062" t="inlineStr">
        <is>
          <t>IPPS</t>
        </is>
      </c>
      <c r="G1062" s="16" t="n">
        <v>0.8778</v>
      </c>
      <c r="H1062" s="16" t="n">
        <v>0.9074</v>
      </c>
      <c r="I1062" s="16" t="n">
        <v>1.3934</v>
      </c>
      <c r="J1062" s="16" t="n">
        <v>1.3802</v>
      </c>
      <c r="K1062" s="17" t="n">
        <v>583</v>
      </c>
      <c r="L1062" s="16" t="n">
        <v>1</v>
      </c>
      <c r="M1062" s="18" t="n">
        <v>5069894.349890669</v>
      </c>
      <c r="N1062" s="18" t="n">
        <v>5284848.278241428</v>
      </c>
      <c r="O1062" s="19" t="n">
        <v>214953.9283507587</v>
      </c>
      <c r="P1062" s="20" t="n">
        <v>0.04239810803067211</v>
      </c>
      <c r="Q1062" s="27">
        <f>IF(O1062&gt;0,O1062,"")</f>
        <v/>
      </c>
      <c r="R1062" s="28">
        <f>IF(O1062&gt;0,P1062,"")</f>
        <v/>
      </c>
    </row>
    <row r="1063">
      <c r="A1063" t="inlineStr">
        <is>
          <t>170012</t>
        </is>
      </c>
      <c r="B1063" t="inlineStr">
        <is>
          <t>Salina Regional Health Center</t>
        </is>
      </c>
      <c r="C1063" t="inlineStr">
        <is>
          <t>Kansas</t>
        </is>
      </c>
      <c r="D1063" t="inlineStr">
        <is>
          <t>KS</t>
        </is>
      </c>
      <c r="E1063" t="inlineStr">
        <is>
          <t>West North Central</t>
        </is>
      </c>
      <c r="F1063" t="inlineStr">
        <is>
          <t>Sole Community Hospital (SCH)</t>
        </is>
      </c>
      <c r="G1063" s="16" t="n">
        <v>0.8336</v>
      </c>
      <c r="H1063" s="16" t="n">
        <v>0.8548</v>
      </c>
      <c r="I1063" s="16" t="n">
        <v>2.0125</v>
      </c>
      <c r="J1063" s="16" t="n">
        <v>2.014</v>
      </c>
      <c r="K1063" s="17" t="n">
        <v>2388</v>
      </c>
      <c r="L1063" s="16" t="n">
        <v>1</v>
      </c>
      <c r="M1063" s="18" t="n">
        <v>29104019.6581754</v>
      </c>
      <c r="N1063" s="18" t="n">
        <v>30494657.9484276</v>
      </c>
      <c r="O1063" s="19" t="n">
        <v>1390638.290252198</v>
      </c>
      <c r="P1063" s="20" t="n">
        <v>0.04778165719323803</v>
      </c>
      <c r="Q1063" s="27">
        <f>IF(O1063&gt;0,O1063,"")</f>
        <v/>
      </c>
      <c r="R1063" s="28">
        <f>IF(O1063&gt;0,P1063,"")</f>
        <v/>
      </c>
    </row>
    <row r="1064">
      <c r="A1064" t="inlineStr">
        <is>
          <t>170013</t>
        </is>
      </c>
      <c r="B1064" t="inlineStr">
        <is>
          <t>Hays Medical Center</t>
        </is>
      </c>
      <c r="C1064" t="inlineStr">
        <is>
          <t>Kansas</t>
        </is>
      </c>
      <c r="D1064" t="inlineStr">
        <is>
          <t>KS</t>
        </is>
      </c>
      <c r="E1064" t="inlineStr">
        <is>
          <t>West North Central</t>
        </is>
      </c>
      <c r="F1064" t="inlineStr">
        <is>
          <t>SCH/RRC</t>
        </is>
      </c>
      <c r="G1064" s="16" t="n">
        <v>0.9684</v>
      </c>
      <c r="H1064" s="16" t="n">
        <v>0.92</v>
      </c>
      <c r="I1064" s="16" t="n">
        <v>2.0578</v>
      </c>
      <c r="J1064" s="16" t="n">
        <v>2.0647</v>
      </c>
      <c r="K1064" s="17" t="n">
        <v>2418</v>
      </c>
      <c r="L1064" s="16" t="n">
        <v>1</v>
      </c>
      <c r="M1064" s="18" t="n">
        <v>32941090.58868045</v>
      </c>
      <c r="N1064" s="18" t="n">
        <v>33061284.38923391</v>
      </c>
      <c r="O1064" s="19" t="n">
        <v>120193.8005534559</v>
      </c>
      <c r="P1064" s="20" t="n">
        <v>0.003648749886707095</v>
      </c>
      <c r="Q1064" s="27">
        <f>IF(O1064&gt;0,O1064,"")</f>
        <v/>
      </c>
      <c r="R1064" s="28">
        <f>IF(O1064&gt;0,P1064,"")</f>
        <v/>
      </c>
    </row>
    <row r="1065">
      <c r="A1065" t="inlineStr">
        <is>
          <t>170014</t>
        </is>
      </c>
      <c r="B1065" t="inlineStr">
        <is>
          <t>Adventhealth Ottawa</t>
        </is>
      </c>
      <c r="C1065" t="inlineStr">
        <is>
          <t>Kansas</t>
        </is>
      </c>
      <c r="D1065" t="inlineStr">
        <is>
          <t>KS</t>
        </is>
      </c>
      <c r="E1065" t="inlineStr">
        <is>
          <t>West North Central</t>
        </is>
      </c>
      <c r="F1065" t="inlineStr">
        <is>
          <t>Sole Community Hospital (SCH)</t>
        </is>
      </c>
      <c r="G1065" s="16" t="n">
        <v>0.8673999999999999</v>
      </c>
      <c r="H1065" s="16" t="n">
        <v>0.897</v>
      </c>
      <c r="I1065" s="16" t="n">
        <v>1.4171</v>
      </c>
      <c r="J1065" s="16" t="n">
        <v>1.4066</v>
      </c>
      <c r="K1065" s="17" t="n">
        <v>492</v>
      </c>
      <c r="L1065" s="16" t="n">
        <v>1</v>
      </c>
      <c r="M1065" s="18" t="n">
        <v>4320954.004811728</v>
      </c>
      <c r="N1065" s="18" t="n">
        <v>4514155.941651589</v>
      </c>
      <c r="O1065" s="19" t="n">
        <v>193201.9368398609</v>
      </c>
      <c r="P1065" s="20" t="n">
        <v>0.04471279643910003</v>
      </c>
      <c r="Q1065" s="27">
        <f>IF(O1065&gt;0,O1065,"")</f>
        <v/>
      </c>
      <c r="R1065" s="28">
        <f>IF(O1065&gt;0,P1065,"")</f>
        <v/>
      </c>
    </row>
    <row r="1066">
      <c r="A1066" t="inlineStr">
        <is>
          <t>170016</t>
        </is>
      </c>
      <c r="B1066" t="inlineStr">
        <is>
          <t>University Of Kansas Hlth System St Francis Campus</t>
        </is>
      </c>
      <c r="C1066" t="inlineStr">
        <is>
          <t>Kansas</t>
        </is>
      </c>
      <c r="D1066" t="inlineStr">
        <is>
          <t>KS</t>
        </is>
      </c>
      <c r="E1066" t="inlineStr">
        <is>
          <t>West North Central</t>
        </is>
      </c>
      <c r="F1066" t="inlineStr">
        <is>
          <t>Rural Referral Center (RRC)</t>
        </is>
      </c>
      <c r="G1066" s="16" t="n">
        <v>0.8673999999999999</v>
      </c>
      <c r="H1066" s="16" t="n">
        <v>0.897</v>
      </c>
      <c r="I1066" s="16" t="n">
        <v>1.8218</v>
      </c>
      <c r="J1066" s="16" t="n">
        <v>1.8219</v>
      </c>
      <c r="K1066" s="17" t="n">
        <v>2460</v>
      </c>
      <c r="L1066" s="16" t="n">
        <v>1</v>
      </c>
      <c r="M1066" s="18" t="n">
        <v>27774730.10361304</v>
      </c>
      <c r="N1066" s="18" t="n">
        <v>29234824.07967805</v>
      </c>
      <c r="O1066" s="19" t="n">
        <v>1460093.976065017</v>
      </c>
      <c r="P1066" s="20" t="n">
        <v>0.05256915082948305</v>
      </c>
      <c r="Q1066" s="27">
        <f>IF(O1066&gt;0,O1066,"")</f>
        <v/>
      </c>
      <c r="R1066" s="28">
        <f>IF(O1066&gt;0,P1066,"")</f>
        <v/>
      </c>
    </row>
    <row r="1067">
      <c r="A1067" t="inlineStr">
        <is>
          <t>170017</t>
        </is>
      </c>
      <c r="B1067" t="inlineStr">
        <is>
          <t>Susan B Allen Memorial Hospital</t>
        </is>
      </c>
      <c r="C1067" t="inlineStr">
        <is>
          <t>Kansas</t>
        </is>
      </c>
      <c r="D1067" t="inlineStr">
        <is>
          <t>KS</t>
        </is>
      </c>
      <c r="E1067" t="inlineStr">
        <is>
          <t>West North Central</t>
        </is>
      </c>
      <c r="F1067" t="inlineStr">
        <is>
          <t>IPPS</t>
        </is>
      </c>
      <c r="G1067" s="16" t="n">
        <v>0.8366</v>
      </c>
      <c r="H1067" s="16" t="n">
        <v>0.8548</v>
      </c>
      <c r="I1067" s="16" t="n">
        <v>1.4019</v>
      </c>
      <c r="J1067" s="16" t="n">
        <v>1.3868</v>
      </c>
      <c r="K1067" s="17" t="n">
        <v>173</v>
      </c>
      <c r="L1067" s="16" t="n">
        <v>1</v>
      </c>
      <c r="M1067" s="18" t="n">
        <v>1471789.438560122</v>
      </c>
      <c r="N1067" s="18" t="n">
        <v>1521212.599371014</v>
      </c>
      <c r="O1067" s="19" t="n">
        <v>49423.16081089247</v>
      </c>
      <c r="P1067" s="20" t="n">
        <v>0.03358032033389508</v>
      </c>
      <c r="Q1067" s="27">
        <f>IF(O1067&gt;0,O1067,"")</f>
        <v/>
      </c>
      <c r="R1067" s="28">
        <f>IF(O1067&gt;0,P1067,"")</f>
        <v/>
      </c>
    </row>
    <row r="1068">
      <c r="A1068" t="inlineStr">
        <is>
          <t>170020</t>
        </is>
      </c>
      <c r="B1068" t="inlineStr">
        <is>
          <t>Hutchinson Regional Medical Center Inc</t>
        </is>
      </c>
      <c r="C1068" t="inlineStr">
        <is>
          <t>Kansas</t>
        </is>
      </c>
      <c r="D1068" t="inlineStr">
        <is>
          <t>KS</t>
        </is>
      </c>
      <c r="E1068" t="inlineStr">
        <is>
          <t>West North Central</t>
        </is>
      </c>
      <c r="F1068" t="inlineStr">
        <is>
          <t>SCH/RRC</t>
        </is>
      </c>
      <c r="G1068" s="16" t="n">
        <v>0.8366</v>
      </c>
      <c r="H1068" s="16" t="n">
        <v>0.8548</v>
      </c>
      <c r="I1068" s="16" t="n">
        <v>1.7521</v>
      </c>
      <c r="J1068" s="16" t="n">
        <v>1.7462</v>
      </c>
      <c r="K1068" s="17" t="n">
        <v>1989</v>
      </c>
      <c r="L1068" s="16" t="n">
        <v>1</v>
      </c>
      <c r="M1068" s="18" t="n">
        <v>21148336.69406576</v>
      </c>
      <c r="N1068" s="18" t="n">
        <v>22022100.72421931</v>
      </c>
      <c r="O1068" s="19" t="n">
        <v>873764.0301535577</v>
      </c>
      <c r="P1068" s="20" t="n">
        <v>0.04131596932626558</v>
      </c>
      <c r="Q1068" s="27">
        <f>IF(O1068&gt;0,O1068,"")</f>
        <v/>
      </c>
      <c r="R1068" s="28">
        <f>IF(O1068&gt;0,P1068,"")</f>
        <v/>
      </c>
    </row>
    <row r="1069">
      <c r="A1069" t="inlineStr">
        <is>
          <t>170023</t>
        </is>
      </c>
      <c r="B1069" t="inlineStr">
        <is>
          <t>St. Catherine Hospital - Garden City</t>
        </is>
      </c>
      <c r="C1069" t="inlineStr">
        <is>
          <t>Kansas</t>
        </is>
      </c>
      <c r="D1069" t="inlineStr">
        <is>
          <t>KS</t>
        </is>
      </c>
      <c r="E1069" t="inlineStr">
        <is>
          <t>West North Central</t>
        </is>
      </c>
      <c r="F1069" t="inlineStr">
        <is>
          <t>Sole Community Hospital (SCH)</t>
        </is>
      </c>
      <c r="G1069" s="16" t="n">
        <v>0.9592000000000001</v>
      </c>
      <c r="H1069" s="16" t="n">
        <v>0.9675</v>
      </c>
      <c r="I1069" s="16" t="n">
        <v>1.6634</v>
      </c>
      <c r="J1069" s="16" t="n">
        <v>1.6539</v>
      </c>
      <c r="K1069" s="17" t="n">
        <v>896</v>
      </c>
      <c r="L1069" s="16" t="n">
        <v>1</v>
      </c>
      <c r="M1069" s="18" t="n">
        <v>9809550.848270832</v>
      </c>
      <c r="N1069" s="18" t="n">
        <v>10117585.7351395</v>
      </c>
      <c r="O1069" s="19" t="n">
        <v>308034.8868686669</v>
      </c>
      <c r="P1069" s="20" t="n">
        <v>0.03140152812633265</v>
      </c>
      <c r="Q1069" s="27">
        <f>IF(O1069&gt;0,O1069,"")</f>
        <v/>
      </c>
      <c r="R1069" s="28">
        <f>IF(O1069&gt;0,P1069,"")</f>
        <v/>
      </c>
    </row>
    <row r="1070">
      <c r="A1070" t="inlineStr">
        <is>
          <t>170027</t>
        </is>
      </c>
      <c r="B1070" t="inlineStr">
        <is>
          <t>Pratt Regional Medical Center</t>
        </is>
      </c>
      <c r="C1070" t="inlineStr">
        <is>
          <t>Kansas</t>
        </is>
      </c>
      <c r="D1070" t="inlineStr">
        <is>
          <t>KS</t>
        </is>
      </c>
      <c r="E1070" t="inlineStr">
        <is>
          <t>West North Central</t>
        </is>
      </c>
      <c r="F1070" t="inlineStr">
        <is>
          <t>Sole Community Hospital (SCH)</t>
        </is>
      </c>
      <c r="G1070" s="16" t="n">
        <v>0.8336</v>
      </c>
      <c r="H1070" s="16" t="n">
        <v>0.8548</v>
      </c>
      <c r="I1070" s="16" t="n">
        <v>1.788</v>
      </c>
      <c r="J1070" s="16" t="n">
        <v>1.8039</v>
      </c>
      <c r="K1070" s="17" t="n">
        <v>395</v>
      </c>
      <c r="L1070" s="16" t="n">
        <v>1</v>
      </c>
      <c r="M1070" s="18" t="n">
        <v>4277080.001203315</v>
      </c>
      <c r="N1070" s="18" t="n">
        <v>4517930.35474908</v>
      </c>
      <c r="O1070" s="19" t="n">
        <v>240850.3535457645</v>
      </c>
      <c r="P1070" s="20" t="n">
        <v>0.05631186544979368</v>
      </c>
      <c r="Q1070" s="27">
        <f>IF(O1070&gt;0,O1070,"")</f>
        <v/>
      </c>
      <c r="R1070" s="28">
        <f>IF(O1070&gt;0,P1070,"")</f>
        <v/>
      </c>
    </row>
    <row r="1071">
      <c r="A1071" t="inlineStr">
        <is>
          <t>170040</t>
        </is>
      </c>
      <c r="B1071" t="inlineStr">
        <is>
          <t>University Of Kansas Hospital</t>
        </is>
      </c>
      <c r="C1071" t="inlineStr">
        <is>
          <t>Kansas</t>
        </is>
      </c>
      <c r="D1071" t="inlineStr">
        <is>
          <t>KS</t>
        </is>
      </c>
      <c r="E1071" t="inlineStr">
        <is>
          <t>West North Central</t>
        </is>
      </c>
      <c r="F1071" t="inlineStr">
        <is>
          <t>Rural Referral Center (RRC)</t>
        </is>
      </c>
      <c r="G1071" s="16" t="n">
        <v>0.8564000000000001</v>
      </c>
      <c r="H1071" s="16" t="n">
        <v>0.9074</v>
      </c>
      <c r="I1071" s="16" t="n">
        <v>2.6102</v>
      </c>
      <c r="J1071" s="16" t="n">
        <v>2.6263</v>
      </c>
      <c r="K1071" s="17" t="n">
        <v>10567</v>
      </c>
      <c r="L1071" s="16" t="n">
        <v>1</v>
      </c>
      <c r="M1071" s="18" t="n">
        <v>169668133.3681383</v>
      </c>
      <c r="N1071" s="18" t="n">
        <v>182271172.3849007</v>
      </c>
      <c r="O1071" s="19" t="n">
        <v>12603039.01676238</v>
      </c>
      <c r="P1071" s="20" t="n">
        <v>0.07428053086089458</v>
      </c>
      <c r="Q1071" s="27">
        <f>IF(O1071&gt;0,O1071,"")</f>
        <v/>
      </c>
      <c r="R1071" s="28">
        <f>IF(O1071&gt;0,P1071,"")</f>
        <v/>
      </c>
    </row>
    <row r="1072">
      <c r="A1072" t="inlineStr">
        <is>
          <t>170049</t>
        </is>
      </c>
      <c r="B1072" t="inlineStr">
        <is>
          <t>University Of Kansas Health System Olathe Hospital</t>
        </is>
      </c>
      <c r="C1072" t="inlineStr">
        <is>
          <t>Kansas</t>
        </is>
      </c>
      <c r="D1072" t="inlineStr">
        <is>
          <t>KS</t>
        </is>
      </c>
      <c r="E1072" t="inlineStr">
        <is>
          <t>West North Central</t>
        </is>
      </c>
      <c r="F1072" t="inlineStr">
        <is>
          <t>IPPS</t>
        </is>
      </c>
      <c r="G1072" s="16" t="n">
        <v>0.8778</v>
      </c>
      <c r="H1072" s="16" t="n">
        <v>0.9074</v>
      </c>
      <c r="I1072" s="16" t="n">
        <v>1.8122</v>
      </c>
      <c r="J1072" s="16" t="n">
        <v>1.8131</v>
      </c>
      <c r="K1072" s="17" t="n">
        <v>3368</v>
      </c>
      <c r="L1072" s="16" t="n">
        <v>1</v>
      </c>
      <c r="M1072" s="18" t="n">
        <v>38091910.6732972</v>
      </c>
      <c r="N1072" s="18" t="n">
        <v>40106594.4602026</v>
      </c>
      <c r="O1072" s="19" t="n">
        <v>2014683.786905408</v>
      </c>
      <c r="P1072" s="20" t="n">
        <v>0.05289006908014517</v>
      </c>
      <c r="Q1072" s="27">
        <f>IF(O1072&gt;0,O1072,"")</f>
        <v/>
      </c>
      <c r="R1072" s="28">
        <f>IF(O1072&gt;0,P1072,"")</f>
        <v/>
      </c>
    </row>
    <row r="1073">
      <c r="A1073" t="inlineStr">
        <is>
          <t>170068</t>
        </is>
      </c>
      <c r="B1073" t="inlineStr">
        <is>
          <t>Southwest Medical Center</t>
        </is>
      </c>
      <c r="C1073" t="inlineStr">
        <is>
          <t>Kansas</t>
        </is>
      </c>
      <c r="D1073" t="inlineStr">
        <is>
          <t>KS</t>
        </is>
      </c>
      <c r="E1073" t="inlineStr">
        <is>
          <t>West North Central</t>
        </is>
      </c>
      <c r="F1073" t="inlineStr">
        <is>
          <t>SCH/RRC</t>
        </is>
      </c>
      <c r="G1073" s="16" t="n">
        <v>0.8336</v>
      </c>
      <c r="H1073" s="16" t="n">
        <v>0.8548</v>
      </c>
      <c r="I1073" s="16" t="n">
        <v>1.5708</v>
      </c>
      <c r="J1073" s="16" t="n">
        <v>1.5655</v>
      </c>
      <c r="K1073" s="17" t="n">
        <v>535</v>
      </c>
      <c r="L1073" s="16" t="n">
        <v>1</v>
      </c>
      <c r="M1073" s="18" t="n">
        <v>5089292.806121315</v>
      </c>
      <c r="N1073" s="18" t="n">
        <v>5310517.344828022</v>
      </c>
      <c r="O1073" s="19" t="n">
        <v>221224.5387067068</v>
      </c>
      <c r="P1073" s="20" t="n">
        <v>0.04346862071693374</v>
      </c>
      <c r="Q1073" s="27">
        <f>IF(O1073&gt;0,O1073,"")</f>
        <v/>
      </c>
      <c r="R1073" s="28">
        <f>IF(O1073&gt;0,P1073,"")</f>
        <v/>
      </c>
    </row>
    <row r="1074">
      <c r="A1074" t="inlineStr">
        <is>
          <t>170074</t>
        </is>
      </c>
      <c r="B1074" t="inlineStr">
        <is>
          <t>Stormont Vail Health Flint Hills, Llc</t>
        </is>
      </c>
      <c r="C1074" t="inlineStr">
        <is>
          <t>Kansas</t>
        </is>
      </c>
      <c r="D1074" t="inlineStr">
        <is>
          <t>KS</t>
        </is>
      </c>
      <c r="E1074" t="inlineStr">
        <is>
          <t>West North Central</t>
        </is>
      </c>
      <c r="F1074" t="inlineStr">
        <is>
          <t>IPPS</t>
        </is>
      </c>
      <c r="G1074" s="16" t="n">
        <v>0.8336</v>
      </c>
      <c r="H1074" s="16" t="n">
        <v>0.8548</v>
      </c>
      <c r="I1074" s="16" t="n">
        <v>1.2296</v>
      </c>
      <c r="J1074" s="16" t="n">
        <v>1.2135</v>
      </c>
      <c r="K1074" s="17" t="n">
        <v>337</v>
      </c>
      <c r="L1074" s="16" t="n">
        <v>1</v>
      </c>
      <c r="M1074" s="18" t="n">
        <v>2509438.281814946</v>
      </c>
      <c r="N1074" s="18" t="n">
        <v>2592982.938667288</v>
      </c>
      <c r="O1074" s="19" t="n">
        <v>83544.65685234172</v>
      </c>
      <c r="P1074" s="20" t="n">
        <v>0.03329217437135701</v>
      </c>
      <c r="Q1074" s="27">
        <f>IF(O1074&gt;0,O1074,"")</f>
        <v/>
      </c>
      <c r="R1074" s="28">
        <f>IF(O1074&gt;0,P1074,"")</f>
        <v/>
      </c>
    </row>
    <row r="1075">
      <c r="A1075" t="inlineStr">
        <is>
          <t>170086</t>
        </is>
      </c>
      <c r="B1075" t="inlineStr">
        <is>
          <t>Stormont Vail Hospital</t>
        </is>
      </c>
      <c r="C1075" t="inlineStr">
        <is>
          <t>Kansas</t>
        </is>
      </c>
      <c r="D1075" t="inlineStr">
        <is>
          <t>KS</t>
        </is>
      </c>
      <c r="E1075" t="inlineStr">
        <is>
          <t>West North Central</t>
        </is>
      </c>
      <c r="F1075" t="inlineStr">
        <is>
          <t>Rural Referral Center (RRC)</t>
        </is>
      </c>
      <c r="G1075" s="16" t="n">
        <v>0.8673999999999999</v>
      </c>
      <c r="H1075" s="16" t="n">
        <v>0.897</v>
      </c>
      <c r="I1075" s="16" t="n">
        <v>1.914</v>
      </c>
      <c r="J1075" s="16" t="n">
        <v>1.9131</v>
      </c>
      <c r="K1075" s="17" t="n">
        <v>6571</v>
      </c>
      <c r="L1075" s="16" t="n">
        <v>1</v>
      </c>
      <c r="M1075" s="18" t="n">
        <v>77944853.16312513</v>
      </c>
      <c r="N1075" s="18" t="n">
        <v>81999268.99610154</v>
      </c>
      <c r="O1075" s="19" t="n">
        <v>4054415.832976416</v>
      </c>
      <c r="P1075" s="20" t="n">
        <v>0.05201646636617845</v>
      </c>
      <c r="Q1075" s="27">
        <f>IF(O1075&gt;0,O1075,"")</f>
        <v/>
      </c>
      <c r="R1075" s="28">
        <f>IF(O1075&gt;0,P1075,"")</f>
        <v/>
      </c>
    </row>
    <row r="1076">
      <c r="A1076" t="inlineStr">
        <is>
          <t>170103</t>
        </is>
      </c>
      <c r="B1076" t="inlineStr">
        <is>
          <t>Nmc Health</t>
        </is>
      </c>
      <c r="C1076" t="inlineStr">
        <is>
          <t>Kansas</t>
        </is>
      </c>
      <c r="D1076" t="inlineStr">
        <is>
          <t>KS</t>
        </is>
      </c>
      <c r="E1076" t="inlineStr">
        <is>
          <t>West North Central</t>
        </is>
      </c>
      <c r="F1076" t="inlineStr">
        <is>
          <t>IPPS</t>
        </is>
      </c>
      <c r="G1076" s="16" t="n">
        <v>0.8366</v>
      </c>
      <c r="H1076" s="16" t="n">
        <v>0.8548</v>
      </c>
      <c r="I1076" s="16" t="n">
        <v>1.5847</v>
      </c>
      <c r="J1076" s="16" t="n">
        <v>1.5714</v>
      </c>
      <c r="K1076" s="17" t="n">
        <v>750</v>
      </c>
      <c r="L1076" s="16" t="n">
        <v>1</v>
      </c>
      <c r="M1076" s="18" t="n">
        <v>7212583.675518273</v>
      </c>
      <c r="N1076" s="18" t="n">
        <v>7472707.613938475</v>
      </c>
      <c r="O1076" s="19" t="n">
        <v>260123.9384202017</v>
      </c>
      <c r="P1076" s="20" t="n">
        <v>0.03606529228952203</v>
      </c>
      <c r="Q1076" s="27">
        <f>IF(O1076&gt;0,O1076,"")</f>
        <v/>
      </c>
      <c r="R1076" s="28">
        <f>IF(O1076&gt;0,P1076,"")</f>
        <v/>
      </c>
    </row>
    <row r="1077">
      <c r="A1077" t="inlineStr">
        <is>
          <t>170104</t>
        </is>
      </c>
      <c r="B1077" t="inlineStr">
        <is>
          <t>Adventhealth Shawnee Mission</t>
        </is>
      </c>
      <c r="C1077" t="inlineStr">
        <is>
          <t>Kansas</t>
        </is>
      </c>
      <c r="D1077" t="inlineStr">
        <is>
          <t>KS</t>
        </is>
      </c>
      <c r="E1077" t="inlineStr">
        <is>
          <t>West North Central</t>
        </is>
      </c>
      <c r="F1077" t="inlineStr">
        <is>
          <t>IPPS</t>
        </is>
      </c>
      <c r="G1077" s="16" t="n">
        <v>0.8778</v>
      </c>
      <c r="H1077" s="16" t="n">
        <v>0.9074</v>
      </c>
      <c r="I1077" s="16" t="n">
        <v>1.9039</v>
      </c>
      <c r="J1077" s="16" t="n">
        <v>1.9082</v>
      </c>
      <c r="K1077" s="17" t="n">
        <v>4398</v>
      </c>
      <c r="L1077" s="16" t="n">
        <v>1</v>
      </c>
      <c r="M1077" s="18" t="n">
        <v>52258135.09020423</v>
      </c>
      <c r="N1077" s="18" t="n">
        <v>55118966.07448221</v>
      </c>
      <c r="O1077" s="19" t="n">
        <v>2860830.984277979</v>
      </c>
      <c r="P1077" s="20" t="n">
        <v>0.05474422268111592</v>
      </c>
      <c r="Q1077" s="27">
        <f>IF(O1077&gt;0,O1077,"")</f>
        <v/>
      </c>
      <c r="R1077" s="28">
        <f>IF(O1077&gt;0,P1077,"")</f>
        <v/>
      </c>
    </row>
    <row r="1078">
      <c r="A1078" t="inlineStr">
        <is>
          <t>170105</t>
        </is>
      </c>
      <c r="B1078" t="inlineStr">
        <is>
          <t>Mcpherson Hospital Inc</t>
        </is>
      </c>
      <c r="C1078" t="inlineStr">
        <is>
          <t>Kansas</t>
        </is>
      </c>
      <c r="D1078" t="inlineStr">
        <is>
          <t>KS</t>
        </is>
      </c>
      <c r="E1078" t="inlineStr">
        <is>
          <t>West North Central</t>
        </is>
      </c>
      <c r="F1078" t="inlineStr">
        <is>
          <t>IPPS</t>
        </is>
      </c>
      <c r="G1078" s="16" t="n">
        <v>0.8336</v>
      </c>
      <c r="H1078" s="16" t="n">
        <v>0.8548</v>
      </c>
      <c r="I1078" s="16" t="n">
        <v>1.4081</v>
      </c>
      <c r="J1078" s="16" t="n">
        <v>1.3919</v>
      </c>
      <c r="K1078" s="17" t="n">
        <v>337</v>
      </c>
      <c r="L1078" s="16" t="n">
        <v>1</v>
      </c>
      <c r="M1078" s="18" t="n">
        <v>2873731.331021166</v>
      </c>
      <c r="N1078" s="18" t="n">
        <v>2974184.550746599</v>
      </c>
      <c r="O1078" s="19" t="n">
        <v>100453.2197254328</v>
      </c>
      <c r="P1078" s="20" t="n">
        <v>0.03495567544574087</v>
      </c>
      <c r="Q1078" s="27">
        <f>IF(O1078&gt;0,O1078,"")</f>
        <v/>
      </c>
      <c r="R1078" s="28">
        <f>IF(O1078&gt;0,P1078,"")</f>
        <v/>
      </c>
    </row>
    <row r="1079">
      <c r="A1079" t="inlineStr">
        <is>
          <t>170109</t>
        </is>
      </c>
      <c r="B1079" t="inlineStr">
        <is>
          <t>The Univ Of Ks Health System Paola Hospital</t>
        </is>
      </c>
      <c r="C1079" t="inlineStr">
        <is>
          <t>Kansas</t>
        </is>
      </c>
      <c r="D1079" t="inlineStr">
        <is>
          <t>KS</t>
        </is>
      </c>
      <c r="E1079" t="inlineStr">
        <is>
          <t>West North Central</t>
        </is>
      </c>
      <c r="F1079" t="inlineStr">
        <is>
          <t>IPPS</t>
        </is>
      </c>
      <c r="G1079" s="16" t="n">
        <v>0.8915999999999999</v>
      </c>
      <c r="H1079" s="16" t="n">
        <v>0.9212</v>
      </c>
      <c r="I1079" s="16" t="n">
        <v>1.1943</v>
      </c>
      <c r="J1079" s="16" t="n">
        <v>1.1942</v>
      </c>
      <c r="K1079" s="17" t="n">
        <v>142</v>
      </c>
      <c r="L1079" s="16" t="n">
        <v>1</v>
      </c>
      <c r="M1079" s="18" t="n">
        <v>1068213.979038033</v>
      </c>
      <c r="N1079" s="18" t="n">
        <v>1123858.729493546</v>
      </c>
      <c r="O1079" s="19" t="n">
        <v>55644.75045551336</v>
      </c>
      <c r="P1079" s="20" t="n">
        <v>0.05209138950383664</v>
      </c>
      <c r="Q1079" s="27">
        <f>IF(O1079&gt;0,O1079,"")</f>
        <v/>
      </c>
      <c r="R1079" s="28">
        <f>IF(O1079&gt;0,P1079,"")</f>
        <v/>
      </c>
    </row>
    <row r="1080">
      <c r="A1080" t="inlineStr">
        <is>
          <t>170120</t>
        </is>
      </c>
      <c r="B1080" t="inlineStr">
        <is>
          <t>Labette Health</t>
        </is>
      </c>
      <c r="C1080" t="inlineStr">
        <is>
          <t>Kansas</t>
        </is>
      </c>
      <c r="D1080" t="inlineStr">
        <is>
          <t>KS</t>
        </is>
      </c>
      <c r="E1080" t="inlineStr">
        <is>
          <t>West North Central</t>
        </is>
      </c>
      <c r="F1080" t="inlineStr">
        <is>
          <t>SCH/RRC</t>
        </is>
      </c>
      <c r="G1080" s="16" t="n">
        <v>0.8336</v>
      </c>
      <c r="H1080" s="16" t="n">
        <v>0.8548</v>
      </c>
      <c r="I1080" s="16" t="n">
        <v>1.6792</v>
      </c>
      <c r="J1080" s="16" t="n">
        <v>1.6909</v>
      </c>
      <c r="K1080" s="17" t="n">
        <v>376</v>
      </c>
      <c r="L1080" s="16" t="n">
        <v>1</v>
      </c>
      <c r="M1080" s="18" t="n">
        <v>3823605.116381712</v>
      </c>
      <c r="N1080" s="18" t="n">
        <v>4031213.007897519</v>
      </c>
      <c r="O1080" s="19" t="n">
        <v>207607.8915158068</v>
      </c>
      <c r="P1080" s="20" t="n">
        <v>0.05429637350006129</v>
      </c>
      <c r="Q1080" s="27">
        <f>IF(O1080&gt;0,O1080,"")</f>
        <v/>
      </c>
      <c r="R1080" s="28">
        <f>IF(O1080&gt;0,P1080,"")</f>
        <v/>
      </c>
    </row>
    <row r="1081">
      <c r="A1081" t="inlineStr">
        <is>
          <t>170122</t>
        </is>
      </c>
      <c r="B1081" t="inlineStr">
        <is>
          <t>Ascension Via Christi Hospitals Wichita, Inc.</t>
        </is>
      </c>
      <c r="C1081" t="inlineStr">
        <is>
          <t>Kansas</t>
        </is>
      </c>
      <c r="D1081" t="inlineStr">
        <is>
          <t>KS</t>
        </is>
      </c>
      <c r="E1081" t="inlineStr">
        <is>
          <t>West North Central</t>
        </is>
      </c>
      <c r="F1081" t="inlineStr">
        <is>
          <t>Rural Referral Center (RRC)</t>
        </is>
      </c>
      <c r="G1081" s="16" t="n">
        <v>0.8725000000000001</v>
      </c>
      <c r="H1081" s="16" t="n">
        <v>0.9067</v>
      </c>
      <c r="I1081" s="16" t="n">
        <v>2.1478</v>
      </c>
      <c r="J1081" s="16" t="n">
        <v>2.149</v>
      </c>
      <c r="K1081" s="17" t="n">
        <v>7224</v>
      </c>
      <c r="L1081" s="16" t="n">
        <v>1</v>
      </c>
      <c r="M1081" s="18" t="n">
        <v>96489330.97174464</v>
      </c>
      <c r="N1081" s="18" t="n">
        <v>101914525.9011761</v>
      </c>
      <c r="O1081" s="19" t="n">
        <v>5425194.929431453</v>
      </c>
      <c r="P1081" s="20" t="n">
        <v>0.05622585289787256</v>
      </c>
      <c r="Q1081" s="27">
        <f>IF(O1081&gt;0,O1081,"")</f>
        <v/>
      </c>
      <c r="R1081" s="28">
        <f>IF(O1081&gt;0,P1081,"")</f>
        <v/>
      </c>
    </row>
    <row r="1082">
      <c r="A1082" t="inlineStr">
        <is>
          <t>170123</t>
        </is>
      </c>
      <c r="B1082" t="inlineStr">
        <is>
          <t>Wesley Medical Center</t>
        </is>
      </c>
      <c r="C1082" t="inlineStr">
        <is>
          <t>Kansas</t>
        </is>
      </c>
      <c r="D1082" t="inlineStr">
        <is>
          <t>KS</t>
        </is>
      </c>
      <c r="E1082" t="inlineStr">
        <is>
          <t>West North Central</t>
        </is>
      </c>
      <c r="F1082" t="inlineStr">
        <is>
          <t>Rural Referral Center (RRC)</t>
        </is>
      </c>
      <c r="G1082" s="16" t="n">
        <v>0.8366</v>
      </c>
      <c r="H1082" s="16" t="n">
        <v>0.8548</v>
      </c>
      <c r="I1082" s="16" t="n">
        <v>2.1687</v>
      </c>
      <c r="J1082" s="16" t="n">
        <v>2.1673</v>
      </c>
      <c r="K1082" s="17" t="n">
        <v>7678</v>
      </c>
      <c r="L1082" s="16" t="n">
        <v>1</v>
      </c>
      <c r="M1082" s="18" t="n">
        <v>101048560.364205</v>
      </c>
      <c r="N1082" s="18" t="n">
        <v>105510848.7101498</v>
      </c>
      <c r="O1082" s="19" t="n">
        <v>4462288.345944792</v>
      </c>
      <c r="P1082" s="20" t="n">
        <v>0.04415984087117676</v>
      </c>
      <c r="Q1082" s="27">
        <f>IF(O1082&gt;0,O1082,"")</f>
        <v/>
      </c>
      <c r="R1082" s="28">
        <f>IF(O1082&gt;0,P1082,"")</f>
        <v/>
      </c>
    </row>
    <row r="1083">
      <c r="A1083" t="inlineStr">
        <is>
          <t>170137</t>
        </is>
      </c>
      <c r="B1083" t="inlineStr">
        <is>
          <t>Lmh</t>
        </is>
      </c>
      <c r="C1083" t="inlineStr">
        <is>
          <t>Kansas</t>
        </is>
      </c>
      <c r="D1083" t="inlineStr">
        <is>
          <t>KS</t>
        </is>
      </c>
      <c r="E1083" t="inlineStr">
        <is>
          <t>West North Central</t>
        </is>
      </c>
      <c r="F1083" t="inlineStr">
        <is>
          <t>Sole Community Hospital (SCH)</t>
        </is>
      </c>
      <c r="G1083" s="16" t="n">
        <v>0.8673999999999999</v>
      </c>
      <c r="H1083" s="16" t="n">
        <v>0.897</v>
      </c>
      <c r="I1083" s="16" t="n">
        <v>1.761</v>
      </c>
      <c r="J1083" s="16" t="n">
        <v>1.7506</v>
      </c>
      <c r="K1083" s="17" t="n">
        <v>2223</v>
      </c>
      <c r="L1083" s="16" t="n">
        <v>1</v>
      </c>
      <c r="M1083" s="18" t="n">
        <v>24261232.58351747</v>
      </c>
      <c r="N1083" s="18" t="n">
        <v>25384419.05870737</v>
      </c>
      <c r="O1083" s="19" t="n">
        <v>1123186.475189894</v>
      </c>
      <c r="P1083" s="20" t="n">
        <v>0.04629552399382057</v>
      </c>
      <c r="Q1083" s="27">
        <f>IF(O1083&gt;0,O1083,"")</f>
        <v/>
      </c>
      <c r="R1083" s="28">
        <f>IF(O1083&gt;0,P1083,"")</f>
        <v/>
      </c>
    </row>
    <row r="1084">
      <c r="A1084" t="inlineStr">
        <is>
          <t>170142</t>
        </is>
      </c>
      <c r="B1084" t="inlineStr">
        <is>
          <t>Ascension Via Christi Hospital Manhattan, Inc</t>
        </is>
      </c>
      <c r="C1084" t="inlineStr">
        <is>
          <t>Kansas</t>
        </is>
      </c>
      <c r="D1084" t="inlineStr">
        <is>
          <t>KS</t>
        </is>
      </c>
      <c r="E1084" t="inlineStr">
        <is>
          <t>West North Central</t>
        </is>
      </c>
      <c r="F1084" t="inlineStr">
        <is>
          <t>Rural Referral Center (RRC)</t>
        </is>
      </c>
      <c r="G1084" s="16" t="n">
        <v>0.8336</v>
      </c>
      <c r="H1084" s="16" t="n">
        <v>0.8548</v>
      </c>
      <c r="I1084" s="16" t="n">
        <v>1.6545</v>
      </c>
      <c r="J1084" s="16" t="n">
        <v>1.6534</v>
      </c>
      <c r="K1084" s="17" t="n">
        <v>1252</v>
      </c>
      <c r="L1084" s="16" t="n">
        <v>1</v>
      </c>
      <c r="M1084" s="18" t="n">
        <v>12544514.6761994</v>
      </c>
      <c r="N1084" s="18" t="n">
        <v>13125390.70098436</v>
      </c>
      <c r="O1084" s="19" t="n">
        <v>580876.024784958</v>
      </c>
      <c r="P1084" s="20" t="n">
        <v>0.04630518117110174</v>
      </c>
      <c r="Q1084" s="27">
        <f>IF(O1084&gt;0,O1084,"")</f>
        <v/>
      </c>
      <c r="R1084" s="28">
        <f>IF(O1084&gt;0,P1084,"")</f>
        <v/>
      </c>
    </row>
    <row r="1085">
      <c r="A1085" t="inlineStr">
        <is>
          <t>170146</t>
        </is>
      </c>
      <c r="B1085" t="inlineStr">
        <is>
          <t>Providence Medical Center</t>
        </is>
      </c>
      <c r="C1085" t="inlineStr">
        <is>
          <t>Kansas</t>
        </is>
      </c>
      <c r="D1085" t="inlineStr">
        <is>
          <t>KS</t>
        </is>
      </c>
      <c r="E1085" t="inlineStr">
        <is>
          <t>West North Central</t>
        </is>
      </c>
      <c r="F1085" t="inlineStr">
        <is>
          <t>IPPS</t>
        </is>
      </c>
      <c r="G1085" s="16" t="n">
        <v>0.8778</v>
      </c>
      <c r="H1085" s="16" t="n">
        <v>0.9074</v>
      </c>
      <c r="I1085" s="16" t="n">
        <v>1.818</v>
      </c>
      <c r="J1085" s="16" t="n">
        <v>1.8106</v>
      </c>
      <c r="K1085" s="17" t="n">
        <v>1178</v>
      </c>
      <c r="L1085" s="16" t="n">
        <v>1</v>
      </c>
      <c r="M1085" s="18" t="n">
        <v>13365761.82018496</v>
      </c>
      <c r="N1085" s="18" t="n">
        <v>14008439.29281618</v>
      </c>
      <c r="O1085" s="19" t="n">
        <v>642677.472631216</v>
      </c>
      <c r="P1085" s="20" t="n">
        <v>0.04808386392615834</v>
      </c>
      <c r="Q1085" s="27">
        <f>IF(O1085&gt;0,O1085,"")</f>
        <v/>
      </c>
      <c r="R1085" s="28">
        <f>IF(O1085&gt;0,P1085,"")</f>
        <v/>
      </c>
    </row>
    <row r="1086">
      <c r="A1086" t="inlineStr">
        <is>
          <t>170175</t>
        </is>
      </c>
      <c r="B1086" t="inlineStr">
        <is>
          <t>St Catherine Hospital - Dodge City</t>
        </is>
      </c>
      <c r="C1086" t="inlineStr">
        <is>
          <t>Kansas</t>
        </is>
      </c>
      <c r="D1086" t="inlineStr">
        <is>
          <t>KS</t>
        </is>
      </c>
      <c r="E1086" t="inlineStr">
        <is>
          <t>West North Central</t>
        </is>
      </c>
      <c r="F1086" t="inlineStr">
        <is>
          <t>Sole Community Hospital (SCH)</t>
        </is>
      </c>
      <c r="G1086" s="16" t="n">
        <v>0.8366</v>
      </c>
      <c r="H1086" s="16" t="n">
        <v>0.8548</v>
      </c>
      <c r="I1086" s="16" t="n">
        <v>1.6206</v>
      </c>
      <c r="J1086" s="16" t="n">
        <v>1.6142</v>
      </c>
      <c r="K1086" s="17" t="n">
        <v>422</v>
      </c>
      <c r="L1086" s="16" t="n">
        <v>1</v>
      </c>
      <c r="M1086" s="18" t="n">
        <v>4150217.227334683</v>
      </c>
      <c r="N1086" s="18" t="n">
        <v>4319164.765208963</v>
      </c>
      <c r="O1086" s="19" t="n">
        <v>168947.5378742805</v>
      </c>
      <c r="P1086" s="20" t="n">
        <v>0.0407081192669957</v>
      </c>
      <c r="Q1086" s="27">
        <f>IF(O1086&gt;0,O1086,"")</f>
        <v/>
      </c>
      <c r="R1086" s="28">
        <f>IF(O1086&gt;0,P1086,"")</f>
        <v/>
      </c>
    </row>
    <row r="1087">
      <c r="A1087" t="inlineStr">
        <is>
          <t>170176</t>
        </is>
      </c>
      <c r="B1087" t="inlineStr">
        <is>
          <t>Overland Park Reg Med Ctr</t>
        </is>
      </c>
      <c r="C1087" t="inlineStr">
        <is>
          <t>Kansas</t>
        </is>
      </c>
      <c r="D1087" t="inlineStr">
        <is>
          <t>KS</t>
        </is>
      </c>
      <c r="E1087" t="inlineStr">
        <is>
          <t>West North Central</t>
        </is>
      </c>
      <c r="F1087" t="inlineStr">
        <is>
          <t>IPPS</t>
        </is>
      </c>
      <c r="G1087" s="16" t="n">
        <v>0.8778</v>
      </c>
      <c r="H1087" s="16" t="n">
        <v>0.9074</v>
      </c>
      <c r="I1087" s="16" t="n">
        <v>2.0634</v>
      </c>
      <c r="J1087" s="16" t="n">
        <v>2.0733</v>
      </c>
      <c r="K1087" s="17" t="n">
        <v>2974</v>
      </c>
      <c r="L1087" s="16" t="n">
        <v>1</v>
      </c>
      <c r="M1087" s="18" t="n">
        <v>38298250.78906975</v>
      </c>
      <c r="N1087" s="18" t="n">
        <v>40497205.6794372</v>
      </c>
      <c r="O1087" s="19" t="n">
        <v>2198954.890367448</v>
      </c>
      <c r="P1087" s="20" t="n">
        <v>0.05741658809636878</v>
      </c>
      <c r="Q1087" s="27">
        <f>IF(O1087&gt;0,O1087,"")</f>
        <v/>
      </c>
      <c r="R1087" s="28">
        <f>IF(O1087&gt;0,P1087,"")</f>
        <v/>
      </c>
    </row>
    <row r="1088">
      <c r="A1088" t="inlineStr">
        <is>
          <t>170182</t>
        </is>
      </c>
      <c r="B1088" t="inlineStr">
        <is>
          <t>Menorah Medical Center</t>
        </is>
      </c>
      <c r="C1088" t="inlineStr">
        <is>
          <t>Kansas</t>
        </is>
      </c>
      <c r="D1088" t="inlineStr">
        <is>
          <t>KS</t>
        </is>
      </c>
      <c r="E1088" t="inlineStr">
        <is>
          <t>West North Central</t>
        </is>
      </c>
      <c r="F1088" t="inlineStr">
        <is>
          <t>IPPS</t>
        </is>
      </c>
      <c r="G1088" s="16" t="n">
        <v>0.8778</v>
      </c>
      <c r="H1088" s="16" t="n">
        <v>0.9074</v>
      </c>
      <c r="I1088" s="16" t="n">
        <v>1.8677</v>
      </c>
      <c r="J1088" s="16" t="n">
        <v>1.869</v>
      </c>
      <c r="K1088" s="17" t="n">
        <v>2749</v>
      </c>
      <c r="L1088" s="16" t="n">
        <v>1</v>
      </c>
      <c r="M1088" s="18" t="n">
        <v>32043238.84501379</v>
      </c>
      <c r="N1088" s="18" t="n">
        <v>33744732.29531621</v>
      </c>
      <c r="O1088" s="19" t="n">
        <v>1701493.450302418</v>
      </c>
      <c r="P1088" s="20" t="n">
        <v>0.05309992097029185</v>
      </c>
      <c r="Q1088" s="27">
        <f>IF(O1088&gt;0,O1088,"")</f>
        <v/>
      </c>
      <c r="R1088" s="28">
        <f>IF(O1088&gt;0,P1088,"")</f>
        <v/>
      </c>
    </row>
    <row r="1089">
      <c r="A1089" t="inlineStr">
        <is>
          <t>170183</t>
        </is>
      </c>
      <c r="B1089" t="inlineStr">
        <is>
          <t>Kansas Surgery &amp; Recovery Center</t>
        </is>
      </c>
      <c r="C1089" t="inlineStr">
        <is>
          <t>Kansas</t>
        </is>
      </c>
      <c r="D1089" t="inlineStr">
        <is>
          <t>KS</t>
        </is>
      </c>
      <c r="E1089" t="inlineStr">
        <is>
          <t>West North Central</t>
        </is>
      </c>
      <c r="F1089" t="inlineStr">
        <is>
          <t>IPPS</t>
        </is>
      </c>
      <c r="G1089" s="16" t="n">
        <v>0.8366</v>
      </c>
      <c r="H1089" s="16" t="n">
        <v>0.8548</v>
      </c>
      <c r="I1089" s="16" t="n">
        <v>2.234</v>
      </c>
      <c r="J1089" s="16" t="n">
        <v>2.4123</v>
      </c>
      <c r="K1089" s="17" t="n">
        <v>165</v>
      </c>
      <c r="L1089" s="16" t="n">
        <v>1</v>
      </c>
      <c r="M1089" s="18" t="n">
        <v>2236915.898809693</v>
      </c>
      <c r="N1089" s="18" t="n">
        <v>2523743.647042658</v>
      </c>
      <c r="O1089" s="19" t="n">
        <v>286827.7482329644</v>
      </c>
      <c r="P1089" s="20" t="n">
        <v>0.1282246455423698</v>
      </c>
      <c r="Q1089" s="27">
        <f>IF(O1089&gt;0,O1089,"")</f>
        <v/>
      </c>
      <c r="R1089" s="28">
        <f>IF(O1089&gt;0,P1089,"")</f>
        <v/>
      </c>
    </row>
    <row r="1090">
      <c r="A1090" t="inlineStr">
        <is>
          <t>170185</t>
        </is>
      </c>
      <c r="B1090" t="inlineStr">
        <is>
          <t>Saint Luke'S South Hospital</t>
        </is>
      </c>
      <c r="C1090" t="inlineStr">
        <is>
          <t>Kansas</t>
        </is>
      </c>
      <c r="D1090" t="inlineStr">
        <is>
          <t>KS</t>
        </is>
      </c>
      <c r="E1090" t="inlineStr">
        <is>
          <t>West North Central</t>
        </is>
      </c>
      <c r="F1090" t="inlineStr">
        <is>
          <t>IPPS</t>
        </is>
      </c>
      <c r="G1090" s="16" t="n">
        <v>0.8778</v>
      </c>
      <c r="H1090" s="16" t="n">
        <v>0.9074</v>
      </c>
      <c r="I1090" s="16" t="n">
        <v>1.4044</v>
      </c>
      <c r="J1090" s="16" t="n">
        <v>1.4003</v>
      </c>
      <c r="K1090" s="17" t="n">
        <v>2197</v>
      </c>
      <c r="L1090" s="16" t="n">
        <v>1</v>
      </c>
      <c r="M1090" s="18" t="n">
        <v>19256414.51589008</v>
      </c>
      <c r="N1090" s="18" t="n">
        <v>20205662.36294485</v>
      </c>
      <c r="O1090" s="19" t="n">
        <v>949247.8470547684</v>
      </c>
      <c r="P1090" s="20" t="n">
        <v>0.04929515026130458</v>
      </c>
      <c r="Q1090" s="27">
        <f>IF(O1090&gt;0,O1090,"")</f>
        <v/>
      </c>
      <c r="R1090" s="28">
        <f>IF(O1090&gt;0,P1090,"")</f>
        <v/>
      </c>
    </row>
    <row r="1091">
      <c r="A1091" t="inlineStr">
        <is>
          <t>170186</t>
        </is>
      </c>
      <c r="B1091" t="inlineStr">
        <is>
          <t>Kansas Heart Hospital</t>
        </is>
      </c>
      <c r="C1091" t="inlineStr">
        <is>
          <t>Kansas</t>
        </is>
      </c>
      <c r="D1091" t="inlineStr">
        <is>
          <t>KS</t>
        </is>
      </c>
      <c r="E1091" t="inlineStr">
        <is>
          <t>West North Central</t>
        </is>
      </c>
      <c r="F1091" t="inlineStr">
        <is>
          <t>IPPS</t>
        </is>
      </c>
      <c r="G1091" s="16" t="n">
        <v>0.8366</v>
      </c>
      <c r="H1091" s="16" t="n">
        <v>0.8548</v>
      </c>
      <c r="I1091" s="16" t="n">
        <v>2.6566</v>
      </c>
      <c r="J1091" s="16" t="n">
        <v>2.7126</v>
      </c>
      <c r="K1091" s="17" t="n">
        <v>758</v>
      </c>
      <c r="L1091" s="16" t="n">
        <v>1</v>
      </c>
      <c r="M1091" s="18" t="n">
        <v>12220188.84131629</v>
      </c>
      <c r="N1091" s="18" t="n">
        <v>13037218.39426896</v>
      </c>
      <c r="O1091" s="19" t="n">
        <v>817029.552952677</v>
      </c>
      <c r="P1091" s="20" t="n">
        <v>0.06685899568019044</v>
      </c>
      <c r="Q1091" s="27">
        <f>IF(O1091&gt;0,O1091,"")</f>
        <v/>
      </c>
      <c r="R1091" s="28">
        <f>IF(O1091&gt;0,P1091,"")</f>
        <v/>
      </c>
    </row>
    <row r="1092">
      <c r="A1092" t="inlineStr">
        <is>
          <t>170187</t>
        </is>
      </c>
      <c r="B1092" t="inlineStr">
        <is>
          <t>Salina Surgical Hospital</t>
        </is>
      </c>
      <c r="C1092" t="inlineStr">
        <is>
          <t>Kansas</t>
        </is>
      </c>
      <c r="D1092" t="inlineStr">
        <is>
          <t>KS</t>
        </is>
      </c>
      <c r="E1092" t="inlineStr">
        <is>
          <t>West North Central</t>
        </is>
      </c>
      <c r="F1092" t="inlineStr">
        <is>
          <t>IPPS</t>
        </is>
      </c>
      <c r="G1092" s="16" t="n">
        <v>0.8336</v>
      </c>
      <c r="H1092" s="16" t="n">
        <v>0.8548</v>
      </c>
      <c r="I1092" s="16" t="n">
        <v>2.0729</v>
      </c>
      <c r="J1092" s="16" t="n">
        <v>2.1216</v>
      </c>
      <c r="K1092" s="17" t="n">
        <v>438</v>
      </c>
      <c r="L1092" s="16" t="n">
        <v>1</v>
      </c>
      <c r="M1092" s="18" t="n">
        <v>5498386.0064403</v>
      </c>
      <c r="N1092" s="18" t="n">
        <v>5892065.890708547</v>
      </c>
      <c r="O1092" s="19" t="n">
        <v>393679.8842682466</v>
      </c>
      <c r="P1092" s="20" t="n">
        <v>0.07159917179461871</v>
      </c>
      <c r="Q1092" s="27">
        <f>IF(O1092&gt;0,O1092,"")</f>
        <v/>
      </c>
      <c r="R1092" s="28">
        <f>IF(O1092&gt;0,P1092,"")</f>
        <v/>
      </c>
    </row>
    <row r="1093">
      <c r="A1093" t="inlineStr">
        <is>
          <t>170188</t>
        </is>
      </c>
      <c r="B1093" t="inlineStr">
        <is>
          <t>Kansas City Orthopaedic Institute</t>
        </is>
      </c>
      <c r="C1093" t="inlineStr">
        <is>
          <t>Kansas</t>
        </is>
      </c>
      <c r="D1093" t="inlineStr">
        <is>
          <t>KS</t>
        </is>
      </c>
      <c r="E1093" t="inlineStr">
        <is>
          <t>West North Central</t>
        </is>
      </c>
      <c r="F1093" t="inlineStr">
        <is>
          <t>IPPS</t>
        </is>
      </c>
      <c r="G1093" s="16" t="n">
        <v>0.8778</v>
      </c>
      <c r="H1093" s="16" t="n">
        <v>0.9074</v>
      </c>
      <c r="I1093" s="16" t="n">
        <v>2.131</v>
      </c>
      <c r="J1093" s="16" t="n">
        <v>2.2193</v>
      </c>
      <c r="K1093" s="17" t="n">
        <v>565</v>
      </c>
      <c r="L1093" s="16" t="n">
        <v>1</v>
      </c>
      <c r="M1093" s="18" t="n">
        <v>7514263.943254679</v>
      </c>
      <c r="N1093" s="18" t="n">
        <v>8235432.404213397</v>
      </c>
      <c r="O1093" s="19" t="n">
        <v>721168.4609587183</v>
      </c>
      <c r="P1093" s="20" t="n">
        <v>0.09597326716292537</v>
      </c>
      <c r="Q1093" s="27">
        <f>IF(O1093&gt;0,O1093,"")</f>
        <v/>
      </c>
      <c r="R1093" s="28">
        <f>IF(O1093&gt;0,P1093,"")</f>
        <v/>
      </c>
    </row>
    <row r="1094">
      <c r="A1094" t="inlineStr">
        <is>
          <t>170190</t>
        </is>
      </c>
      <c r="B1094" t="inlineStr">
        <is>
          <t>Manhattan Surgical Hospital Llc</t>
        </is>
      </c>
      <c r="C1094" t="inlineStr">
        <is>
          <t>Kansas</t>
        </is>
      </c>
      <c r="D1094" t="inlineStr">
        <is>
          <t>KS</t>
        </is>
      </c>
      <c r="E1094" t="inlineStr">
        <is>
          <t>West North Central</t>
        </is>
      </c>
      <c r="F1094" t="inlineStr">
        <is>
          <t>IPPS</t>
        </is>
      </c>
      <c r="G1094" s="16" t="n">
        <v>0.8336</v>
      </c>
      <c r="H1094" s="16" t="n">
        <v>0.8548</v>
      </c>
      <c r="I1094" s="16" t="n">
        <v>2.1387</v>
      </c>
      <c r="J1094" s="16" t="n">
        <v>2.2415</v>
      </c>
      <c r="K1094" s="17" t="n">
        <v>79</v>
      </c>
      <c r="L1094" s="16" t="n">
        <v>1</v>
      </c>
      <c r="M1094" s="18" t="n">
        <v>1023198.098274444</v>
      </c>
      <c r="N1094" s="18" t="n">
        <v>1122782.958054223</v>
      </c>
      <c r="O1094" s="19" t="n">
        <v>99584.85977977852</v>
      </c>
      <c r="P1094" s="20" t="n">
        <v>0.09732705714340341</v>
      </c>
      <c r="Q1094" s="27">
        <f>IF(O1094&gt;0,O1094,"")</f>
        <v/>
      </c>
      <c r="R1094" s="28">
        <f>IF(O1094&gt;0,P1094,"")</f>
        <v/>
      </c>
    </row>
    <row r="1095">
      <c r="A1095" t="inlineStr">
        <is>
          <t>170191</t>
        </is>
      </c>
      <c r="B1095" t="inlineStr">
        <is>
          <t>University  Of Ks Hlth System Great Bend Campus</t>
        </is>
      </c>
      <c r="C1095" t="inlineStr">
        <is>
          <t>Kansas</t>
        </is>
      </c>
      <c r="D1095" t="inlineStr">
        <is>
          <t>KS</t>
        </is>
      </c>
      <c r="E1095" t="inlineStr">
        <is>
          <t>West North Central</t>
        </is>
      </c>
      <c r="F1095" t="inlineStr">
        <is>
          <t>Sole Community Hospital (SCH)</t>
        </is>
      </c>
      <c r="G1095" s="16" t="n">
        <v>0.8336</v>
      </c>
      <c r="H1095" s="16" t="n">
        <v>0.8548</v>
      </c>
      <c r="I1095" s="16" t="n">
        <v>1.5232</v>
      </c>
      <c r="J1095" s="16" t="n">
        <v>1.5099</v>
      </c>
      <c r="K1095" s="17" t="n">
        <v>423</v>
      </c>
      <c r="L1095" s="16" t="n">
        <v>1</v>
      </c>
      <c r="M1095" s="18" t="n">
        <v>3901935.283129885</v>
      </c>
      <c r="N1095" s="18" t="n">
        <v>4049659.699392349</v>
      </c>
      <c r="O1095" s="19" t="n">
        <v>147724.4162624637</v>
      </c>
      <c r="P1095" s="20" t="n">
        <v>0.03785926868166007</v>
      </c>
      <c r="Q1095" s="27">
        <f>IF(O1095&gt;0,O1095,"")</f>
        <v/>
      </c>
      <c r="R1095" s="28">
        <f>IF(O1095&gt;0,P1095,"")</f>
        <v/>
      </c>
    </row>
    <row r="1096">
      <c r="A1096" t="inlineStr">
        <is>
          <t>170194</t>
        </is>
      </c>
      <c r="B1096" t="inlineStr">
        <is>
          <t>Ascentist Hospital Llc</t>
        </is>
      </c>
      <c r="C1096" t="inlineStr">
        <is>
          <t>Kansas</t>
        </is>
      </c>
      <c r="D1096" t="inlineStr">
        <is>
          <t>KS</t>
        </is>
      </c>
      <c r="E1096" t="inlineStr">
        <is>
          <t>West North Central</t>
        </is>
      </c>
      <c r="F1096" t="inlineStr">
        <is>
          <t>IPPS</t>
        </is>
      </c>
      <c r="G1096" s="16" t="n">
        <v>0.8778</v>
      </c>
      <c r="H1096" s="16" t="n">
        <v>0.9074</v>
      </c>
      <c r="I1096" s="16" t="n">
        <v>2.5432</v>
      </c>
      <c r="J1096" s="16" t="n">
        <v>2.5697</v>
      </c>
      <c r="K1096" s="17" t="n">
        <v>73</v>
      </c>
      <c r="L1096" s="16" t="n">
        <v>1</v>
      </c>
      <c r="M1096" s="18" t="n">
        <v>1158665.093387895</v>
      </c>
      <c r="N1096" s="18" t="n">
        <v>1232046.87229755</v>
      </c>
      <c r="O1096" s="19" t="n">
        <v>73381.77890965436</v>
      </c>
      <c r="P1096" s="20" t="n">
        <v>0.06333303672339748</v>
      </c>
      <c r="Q1096" s="27">
        <f>IF(O1096&gt;0,O1096,"")</f>
        <v/>
      </c>
      <c r="R1096" s="28">
        <f>IF(O1096&gt;0,P1096,"")</f>
        <v/>
      </c>
    </row>
    <row r="1097">
      <c r="A1097" t="inlineStr">
        <is>
          <t>170196</t>
        </is>
      </c>
      <c r="B1097" t="inlineStr">
        <is>
          <t>Kansas Spine &amp; Specialty Hospital, Llc</t>
        </is>
      </c>
      <c r="C1097" t="inlineStr">
        <is>
          <t>Kansas</t>
        </is>
      </c>
      <c r="D1097" t="inlineStr">
        <is>
          <t>KS</t>
        </is>
      </c>
      <c r="E1097" t="inlineStr">
        <is>
          <t>West North Central</t>
        </is>
      </c>
      <c r="F1097" t="inlineStr">
        <is>
          <t>IPPS</t>
        </is>
      </c>
      <c r="G1097" s="16" t="n">
        <v>0.8366</v>
      </c>
      <c r="H1097" s="16" t="n">
        <v>0.8548</v>
      </c>
      <c r="I1097" s="16" t="n">
        <v>3.6376</v>
      </c>
      <c r="J1097" s="16" t="n">
        <v>3.6876</v>
      </c>
      <c r="K1097" s="17" t="n">
        <v>554</v>
      </c>
      <c r="L1097" s="16" t="n">
        <v>1</v>
      </c>
      <c r="M1097" s="18" t="n">
        <v>12229459.10725324</v>
      </c>
      <c r="N1097" s="18" t="n">
        <v>12953393.19912297</v>
      </c>
      <c r="O1097" s="19" t="n">
        <v>723934.0918697249</v>
      </c>
      <c r="P1097" s="20" t="n">
        <v>0.05919592072885402</v>
      </c>
      <c r="Q1097" s="27">
        <f>IF(O1097&gt;0,O1097,"")</f>
        <v/>
      </c>
      <c r="R1097" s="28">
        <f>IF(O1097&gt;0,P1097,"")</f>
        <v/>
      </c>
    </row>
    <row r="1098">
      <c r="A1098" t="inlineStr">
        <is>
          <t>170197</t>
        </is>
      </c>
      <c r="B1098" t="inlineStr">
        <is>
          <t>Kansas Medical Center Llc</t>
        </is>
      </c>
      <c r="C1098" t="inlineStr">
        <is>
          <t>Kansas</t>
        </is>
      </c>
      <c r="D1098" t="inlineStr">
        <is>
          <t>KS</t>
        </is>
      </c>
      <c r="E1098" t="inlineStr">
        <is>
          <t>West North Central</t>
        </is>
      </c>
      <c r="F1098" t="inlineStr">
        <is>
          <t>IPPS</t>
        </is>
      </c>
      <c r="G1098" s="16" t="n">
        <v>0.8366</v>
      </c>
      <c r="H1098" s="16" t="n">
        <v>0.8548</v>
      </c>
      <c r="I1098" s="16" t="n">
        <v>2.2935</v>
      </c>
      <c r="J1098" s="16" t="n">
        <v>2.3158</v>
      </c>
      <c r="K1098" s="17" t="n">
        <v>821</v>
      </c>
      <c r="L1098" s="16" t="n">
        <v>1</v>
      </c>
      <c r="M1098" s="18" t="n">
        <v>11426795.23080857</v>
      </c>
      <c r="N1098" s="18" t="n">
        <v>12055193.46317637</v>
      </c>
      <c r="O1098" s="19" t="n">
        <v>628398.2323678005</v>
      </c>
      <c r="P1098" s="20" t="n">
        <v>0.05499339225695871</v>
      </c>
      <c r="Q1098" s="27">
        <f>IF(O1098&gt;0,O1098,"")</f>
        <v/>
      </c>
      <c r="R1098" s="28">
        <f>IF(O1098&gt;0,P1098,"")</f>
        <v/>
      </c>
    </row>
    <row r="1099">
      <c r="A1099" t="inlineStr">
        <is>
          <t>170198</t>
        </is>
      </c>
      <c r="B1099" t="inlineStr">
        <is>
          <t>Summit Surgical, Llc</t>
        </is>
      </c>
      <c r="C1099" t="inlineStr">
        <is>
          <t>Kansas</t>
        </is>
      </c>
      <c r="D1099" t="inlineStr">
        <is>
          <t>KS</t>
        </is>
      </c>
      <c r="E1099" t="inlineStr">
        <is>
          <t>West North Central</t>
        </is>
      </c>
      <c r="F1099" t="inlineStr">
        <is>
          <t>IPPS</t>
        </is>
      </c>
      <c r="G1099" s="16" t="n">
        <v>0.8336</v>
      </c>
      <c r="H1099" s="16" t="n">
        <v>0.8548</v>
      </c>
      <c r="I1099" s="16" t="n">
        <v>2.6877</v>
      </c>
      <c r="J1099" s="16" t="n">
        <v>2.7823</v>
      </c>
      <c r="K1099" s="17" t="n">
        <v>241</v>
      </c>
      <c r="L1099" s="16" t="n">
        <v>1</v>
      </c>
      <c r="M1099" s="18" t="n">
        <v>3922659.372660819</v>
      </c>
      <c r="N1099" s="18" t="n">
        <v>4251586.075276319</v>
      </c>
      <c r="O1099" s="19" t="n">
        <v>328926.7026154995</v>
      </c>
      <c r="P1099" s="20" t="n">
        <v>0.08385298629495373</v>
      </c>
      <c r="Q1099" s="27">
        <f>IF(O1099&gt;0,O1099,"")</f>
        <v/>
      </c>
      <c r="R1099" s="28">
        <f>IF(O1099&gt;0,P1099,"")</f>
        <v/>
      </c>
    </row>
    <row r="1100">
      <c r="A1100" t="inlineStr">
        <is>
          <t>170199</t>
        </is>
      </c>
      <c r="B1100" t="inlineStr">
        <is>
          <t>Minimally Invasive Surgery Hospital</t>
        </is>
      </c>
      <c r="C1100" t="inlineStr">
        <is>
          <t>Kansas</t>
        </is>
      </c>
      <c r="D1100" t="inlineStr">
        <is>
          <t>KS</t>
        </is>
      </c>
      <c r="E1100" t="inlineStr">
        <is>
          <t>West North Central</t>
        </is>
      </c>
      <c r="F1100" t="inlineStr">
        <is>
          <t>IPPS</t>
        </is>
      </c>
      <c r="G1100" s="16" t="n">
        <v>0.8778</v>
      </c>
      <c r="H1100" s="16" t="n">
        <v>0.9074</v>
      </c>
      <c r="I1100" s="16" t="n">
        <v>1.6473</v>
      </c>
      <c r="J1100" s="16" t="n">
        <v>1.6664</v>
      </c>
      <c r="K1100" s="17" t="n">
        <v>20</v>
      </c>
      <c r="L1100" s="16" t="n">
        <v>1</v>
      </c>
      <c r="M1100" s="18" t="n">
        <v>205616.1591628582</v>
      </c>
      <c r="N1100" s="18" t="n">
        <v>218892.6598218797</v>
      </c>
      <c r="O1100" s="19" t="n">
        <v>13276.50065902152</v>
      </c>
      <c r="P1100" s="20" t="n">
        <v>0.06456934471043142</v>
      </c>
      <c r="Q1100" s="27">
        <f>IF(O1100&gt;0,O1100,"")</f>
        <v/>
      </c>
      <c r="R1100" s="28">
        <f>IF(O1100&gt;0,P1100,"")</f>
        <v/>
      </c>
    </row>
    <row r="1101">
      <c r="A1101" t="inlineStr">
        <is>
          <t>170200</t>
        </is>
      </c>
      <c r="B1101" t="inlineStr">
        <is>
          <t>Ascension Via Christi Hospital St. Teresa, Inc.</t>
        </is>
      </c>
      <c r="C1101" t="inlineStr">
        <is>
          <t>Kansas</t>
        </is>
      </c>
      <c r="D1101" t="inlineStr">
        <is>
          <t>KS</t>
        </is>
      </c>
      <c r="E1101" t="inlineStr">
        <is>
          <t>West North Central</t>
        </is>
      </c>
      <c r="F1101" t="inlineStr">
        <is>
          <t>IPPS</t>
        </is>
      </c>
      <c r="G1101" s="16" t="n">
        <v>0.8366</v>
      </c>
      <c r="H1101" s="16" t="n">
        <v>0.8548</v>
      </c>
      <c r="I1101" s="16" t="n">
        <v>1.5525</v>
      </c>
      <c r="J1101" s="16" t="n">
        <v>1.539</v>
      </c>
      <c r="K1101" s="17" t="n">
        <v>1257</v>
      </c>
      <c r="L1101" s="16" t="n">
        <v>1</v>
      </c>
      <c r="M1101" s="18" t="n">
        <v>11842664.60393878</v>
      </c>
      <c r="N1101" s="18" t="n">
        <v>12266025.83805447</v>
      </c>
      <c r="O1101" s="19" t="n">
        <v>423361.23411569</v>
      </c>
      <c r="P1101" s="20" t="n">
        <v>0.03574881568248442</v>
      </c>
      <c r="Q1101" s="27">
        <f>IF(O1101&gt;0,O1101,"")</f>
        <v/>
      </c>
      <c r="R1101" s="28">
        <f>IF(O1101&gt;0,P1101,"")</f>
        <v/>
      </c>
    </row>
    <row r="1102">
      <c r="A1102" t="inlineStr">
        <is>
          <t>170203</t>
        </is>
      </c>
      <c r="B1102" t="inlineStr">
        <is>
          <t>Mercy Specialty Hospital Southeast Kansas</t>
        </is>
      </c>
      <c r="C1102" t="inlineStr">
        <is>
          <t>Kansas</t>
        </is>
      </c>
      <c r="D1102" t="inlineStr">
        <is>
          <t>KS</t>
        </is>
      </c>
      <c r="E1102" t="inlineStr">
        <is>
          <t>West North Central</t>
        </is>
      </c>
      <c r="F1102" t="inlineStr">
        <is>
          <t>IPPS</t>
        </is>
      </c>
      <c r="G1102" s="16" t="n">
        <v>0.9288999999999999</v>
      </c>
      <c r="H1102" s="16" t="n">
        <v>0.9500999999999999</v>
      </c>
      <c r="I1102" s="16" t="n">
        <v>4.104</v>
      </c>
      <c r="J1102" s="16" t="n">
        <v>4.3788</v>
      </c>
      <c r="K1102" s="17" t="n">
        <v>148</v>
      </c>
      <c r="L1102" s="16" t="n">
        <v>1</v>
      </c>
      <c r="M1102" s="18" t="n">
        <v>3920679.794756684</v>
      </c>
      <c r="N1102" s="18" t="n">
        <v>4375910.471982687</v>
      </c>
      <c r="O1102" s="19" t="n">
        <v>455230.6772260033</v>
      </c>
      <c r="P1102" s="20" t="n">
        <v>0.116110139327064</v>
      </c>
      <c r="Q1102" s="27">
        <f>IF(O1102&gt;0,O1102,"")</f>
        <v/>
      </c>
      <c r="R1102" s="28">
        <f>IF(O1102&gt;0,P1102,"")</f>
        <v/>
      </c>
    </row>
    <row r="1103">
      <c r="A1103" t="inlineStr">
        <is>
          <t>170204</t>
        </is>
      </c>
      <c r="B1103" t="inlineStr">
        <is>
          <t>Rock Regional Hospital, Llc</t>
        </is>
      </c>
      <c r="C1103" t="inlineStr">
        <is>
          <t>Kansas</t>
        </is>
      </c>
      <c r="D1103" t="inlineStr">
        <is>
          <t>KS</t>
        </is>
      </c>
      <c r="E1103" t="inlineStr">
        <is>
          <t>West North Central</t>
        </is>
      </c>
      <c r="F1103" t="inlineStr">
        <is>
          <t>IPPS</t>
        </is>
      </c>
      <c r="G1103" s="16" t="n">
        <v>0.8366</v>
      </c>
      <c r="H1103" s="16" t="n">
        <v>0.8548</v>
      </c>
      <c r="I1103" s="16" t="n">
        <v>1.3514</v>
      </c>
      <c r="J1103" s="16" t="n">
        <v>1.3499</v>
      </c>
      <c r="K1103" s="17" t="n">
        <v>254</v>
      </c>
      <c r="L1103" s="16" t="n">
        <v>1</v>
      </c>
      <c r="M1103" s="18" t="n">
        <v>2083052.301878572</v>
      </c>
      <c r="N1103" s="18" t="n">
        <v>2174028.793047482</v>
      </c>
      <c r="O1103" s="19" t="n">
        <v>90976.49116890947</v>
      </c>
      <c r="P1103" s="20" t="n">
        <v>0.04367460725151431</v>
      </c>
      <c r="Q1103" s="27">
        <f>IF(O1103&gt;0,O1103,"")</f>
        <v/>
      </c>
      <c r="R1103" s="28">
        <f>IF(O1103&gt;0,P1103,"")</f>
        <v/>
      </c>
    </row>
    <row r="1104">
      <c r="A1104" t="inlineStr">
        <is>
          <t>170208</t>
        </is>
      </c>
      <c r="B1104" t="inlineStr">
        <is>
          <t>Adventhealth South Overland Park, Inc</t>
        </is>
      </c>
      <c r="C1104" t="inlineStr">
        <is>
          <t>Kansas</t>
        </is>
      </c>
      <c r="D1104" t="inlineStr">
        <is>
          <t>KS</t>
        </is>
      </c>
      <c r="E1104" t="inlineStr">
        <is>
          <t>West North Central</t>
        </is>
      </c>
      <c r="F1104" t="inlineStr">
        <is>
          <t>IPPS</t>
        </is>
      </c>
      <c r="G1104" s="16" t="n">
        <v>0.8778</v>
      </c>
      <c r="H1104" s="16" t="n">
        <v>0.9074</v>
      </c>
      <c r="I1104" s="16" t="n">
        <v>1.5502</v>
      </c>
      <c r="J1104" s="16" t="n">
        <v>1.5531</v>
      </c>
      <c r="K1104" s="17" t="n">
        <v>635</v>
      </c>
      <c r="L1104" s="16" t="n">
        <v>1</v>
      </c>
      <c r="M1104" s="18" t="n">
        <v>6143502.030846137</v>
      </c>
      <c r="N1104" s="18" t="n">
        <v>6477316.08949065</v>
      </c>
      <c r="O1104" s="19" t="n">
        <v>333814.0586445136</v>
      </c>
      <c r="P1104" s="20" t="n">
        <v>0.05433611919853762</v>
      </c>
      <c r="Q1104" s="27">
        <f>IF(O1104&gt;0,O1104,"")</f>
        <v/>
      </c>
      <c r="R1104" s="28">
        <f>IF(O1104&gt;0,P1104,"")</f>
        <v/>
      </c>
    </row>
    <row r="1105">
      <c r="A1105" t="inlineStr">
        <is>
          <t>180001</t>
        </is>
      </c>
      <c r="B1105" t="inlineStr">
        <is>
          <t>St Elizabeth Ft Thomas</t>
        </is>
      </c>
      <c r="C1105" t="inlineStr">
        <is>
          <t>Kentucky</t>
        </is>
      </c>
      <c r="D1105" t="inlineStr">
        <is>
          <t>KY</t>
        </is>
      </c>
      <c r="E1105" t="inlineStr">
        <is>
          <t>East South Central</t>
        </is>
      </c>
      <c r="F1105" t="inlineStr">
        <is>
          <t>IPPS</t>
        </is>
      </c>
      <c r="G1105" s="16" t="n">
        <v>0.9231</v>
      </c>
      <c r="H1105" s="16" t="n">
        <v>0.8903</v>
      </c>
      <c r="I1105" s="16" t="n">
        <v>1.4866</v>
      </c>
      <c r="J1105" s="16" t="n">
        <v>1.4742</v>
      </c>
      <c r="K1105" s="17" t="n">
        <v>1281</v>
      </c>
      <c r="L1105" s="16" t="n">
        <v>1</v>
      </c>
      <c r="M1105" s="18" t="n">
        <v>12246126.54956129</v>
      </c>
      <c r="N1105" s="18" t="n">
        <v>12263514.94275204</v>
      </c>
      <c r="O1105" s="19" t="n">
        <v>17388.39319074154</v>
      </c>
      <c r="P1105" s="20" t="n">
        <v>0.001419909644112282</v>
      </c>
      <c r="Q1105" s="27">
        <f>IF(O1105&gt;0,O1105,"")</f>
        <v/>
      </c>
      <c r="R1105" s="28">
        <f>IF(O1105&gt;0,P1105,"")</f>
        <v/>
      </c>
    </row>
    <row r="1106">
      <c r="A1106" t="inlineStr">
        <is>
          <t>180002</t>
        </is>
      </c>
      <c r="B1106" t="inlineStr">
        <is>
          <t>Whitesburg Arh Hospital</t>
        </is>
      </c>
      <c r="C1106" t="inlineStr">
        <is>
          <t>Kentucky</t>
        </is>
      </c>
      <c r="D1106" t="inlineStr">
        <is>
          <t>KY</t>
        </is>
      </c>
      <c r="E1106" t="inlineStr">
        <is>
          <t>East South Central</t>
        </is>
      </c>
      <c r="F1106" t="inlineStr">
        <is>
          <t>Sole Community Hospital (SCH)</t>
        </is>
      </c>
      <c r="G1106" s="16" t="n">
        <v>0.864</v>
      </c>
      <c r="H1106" s="16" t="n">
        <v>0.8897</v>
      </c>
      <c r="I1106" s="16" t="n">
        <v>1.3892</v>
      </c>
      <c r="J1106" s="16" t="n">
        <v>1.3743</v>
      </c>
      <c r="K1106" s="17" t="n">
        <v>368</v>
      </c>
      <c r="L1106" s="16" t="n">
        <v>1</v>
      </c>
      <c r="M1106" s="18" t="n">
        <v>3161025.428243835</v>
      </c>
      <c r="N1106" s="18" t="n">
        <v>3282958.636856695</v>
      </c>
      <c r="O1106" s="19" t="n">
        <v>121933.2086128597</v>
      </c>
      <c r="P1106" s="20" t="n">
        <v>0.03857394107727945</v>
      </c>
      <c r="Q1106" s="27">
        <f>IF(O1106&gt;0,O1106,"")</f>
        <v/>
      </c>
      <c r="R1106" s="28">
        <f>IF(O1106&gt;0,P1106,"")</f>
        <v/>
      </c>
    </row>
    <row r="1107">
      <c r="A1107" t="inlineStr">
        <is>
          <t>180004</t>
        </is>
      </c>
      <c r="B1107" t="inlineStr">
        <is>
          <t>Owensboro Health Muhlenberg Community Hospital</t>
        </is>
      </c>
      <c r="C1107" t="inlineStr">
        <is>
          <t>Kentucky</t>
        </is>
      </c>
      <c r="D1107" t="inlineStr">
        <is>
          <t>KY</t>
        </is>
      </c>
      <c r="E1107" t="inlineStr">
        <is>
          <t>East South Central</t>
        </is>
      </c>
      <c r="F1107" t="inlineStr">
        <is>
          <t>IPPS</t>
        </is>
      </c>
      <c r="G1107" s="16" t="n">
        <v>0.864</v>
      </c>
      <c r="H1107" s="16" t="n">
        <v>0.8897</v>
      </c>
      <c r="I1107" s="16" t="n">
        <v>1.4531</v>
      </c>
      <c r="J1107" s="16" t="n">
        <v>1.444</v>
      </c>
      <c r="K1107" s="17" t="n">
        <v>345</v>
      </c>
      <c r="L1107" s="16" t="n">
        <v>1</v>
      </c>
      <c r="M1107" s="18" t="n">
        <v>3099773.734285774</v>
      </c>
      <c r="N1107" s="18" t="n">
        <v>3233868.336349232</v>
      </c>
      <c r="O1107" s="19" t="n">
        <v>134094.6020634584</v>
      </c>
      <c r="P1107" s="20" t="n">
        <v>0.04325948070992203</v>
      </c>
      <c r="Q1107" s="27">
        <f>IF(O1107&gt;0,O1107,"")</f>
        <v/>
      </c>
      <c r="R1107" s="28">
        <f>IF(O1107&gt;0,P1107,"")</f>
        <v/>
      </c>
    </row>
    <row r="1108">
      <c r="A1108" t="inlineStr">
        <is>
          <t>180005</t>
        </is>
      </c>
      <c r="B1108" t="inlineStr">
        <is>
          <t>Highlands Arh Regional Medical Center</t>
        </is>
      </c>
      <c r="C1108" t="inlineStr">
        <is>
          <t>Kentucky</t>
        </is>
      </c>
      <c r="D1108" t="inlineStr">
        <is>
          <t>KY</t>
        </is>
      </c>
      <c r="E1108" t="inlineStr">
        <is>
          <t>East South Central</t>
        </is>
      </c>
      <c r="F1108" t="inlineStr">
        <is>
          <t>Rural Referral Center (RRC)</t>
        </is>
      </c>
      <c r="G1108" s="16" t="n">
        <v>0.864</v>
      </c>
      <c r="H1108" s="16" t="n">
        <v>0.8897</v>
      </c>
      <c r="I1108" s="16" t="n">
        <v>1.67</v>
      </c>
      <c r="J1108" s="16" t="n">
        <v>1.6619</v>
      </c>
      <c r="K1108" s="17" t="n">
        <v>547</v>
      </c>
      <c r="L1108" s="16" t="n">
        <v>1</v>
      </c>
      <c r="M1108" s="18" t="n">
        <v>5648318.704005552</v>
      </c>
      <c r="N1108" s="18" t="n">
        <v>5901035.94310048</v>
      </c>
      <c r="O1108" s="19" t="n">
        <v>252717.2390949279</v>
      </c>
      <c r="P1108" s="20" t="n">
        <v>0.04474202897150817</v>
      </c>
      <c r="Q1108" s="27">
        <f>IF(O1108&gt;0,O1108,"")</f>
        <v/>
      </c>
      <c r="R1108" s="28">
        <f>IF(O1108&gt;0,P1108,"")</f>
        <v/>
      </c>
    </row>
    <row r="1109">
      <c r="A1109" t="inlineStr">
        <is>
          <t>180009</t>
        </is>
      </c>
      <c r="B1109" t="inlineStr">
        <is>
          <t>King'S Daughters' Medical Center</t>
        </is>
      </c>
      <c r="C1109" t="inlineStr">
        <is>
          <t>Kentucky</t>
        </is>
      </c>
      <c r="D1109" t="inlineStr">
        <is>
          <t>KY</t>
        </is>
      </c>
      <c r="E1109" t="inlineStr">
        <is>
          <t>East South Central</t>
        </is>
      </c>
      <c r="F1109" t="inlineStr">
        <is>
          <t>IPPS</t>
        </is>
      </c>
      <c r="G1109" s="16" t="n">
        <v>0.8857</v>
      </c>
      <c r="H1109" s="16" t="n">
        <v>0.8897</v>
      </c>
      <c r="I1109" s="16" t="n">
        <v>1.7992</v>
      </c>
      <c r="J1109" s="16" t="n">
        <v>1.7937</v>
      </c>
      <c r="K1109" s="17" t="n">
        <v>4369</v>
      </c>
      <c r="L1109" s="16" t="n">
        <v>1</v>
      </c>
      <c r="M1109" s="18" t="n">
        <v>49318687.153616</v>
      </c>
      <c r="N1109" s="18" t="n">
        <v>50870721.65667053</v>
      </c>
      <c r="O1109" s="19" t="n">
        <v>1552034.503054522</v>
      </c>
      <c r="P1109" s="20" t="n">
        <v>0.03146950157493655</v>
      </c>
      <c r="Q1109" s="27">
        <f>IF(O1109&gt;0,O1109,"")</f>
        <v/>
      </c>
      <c r="R1109" s="28">
        <f>IF(O1109&gt;0,P1109,"")</f>
        <v/>
      </c>
    </row>
    <row r="1110">
      <c r="A1110" t="inlineStr">
        <is>
          <t>180010</t>
        </is>
      </c>
      <c r="B1110" t="inlineStr">
        <is>
          <t>Saint Joseph Hospital</t>
        </is>
      </c>
      <c r="C1110" t="inlineStr">
        <is>
          <t>Kentucky</t>
        </is>
      </c>
      <c r="D1110" t="inlineStr">
        <is>
          <t>KY</t>
        </is>
      </c>
      <c r="E1110" t="inlineStr">
        <is>
          <t>East South Central</t>
        </is>
      </c>
      <c r="F1110" t="inlineStr">
        <is>
          <t>IPPS</t>
        </is>
      </c>
      <c r="G1110" s="16" t="n">
        <v>0.9265</v>
      </c>
      <c r="H1110" s="16" t="n">
        <v>0.9191</v>
      </c>
      <c r="I1110" s="16" t="n">
        <v>2.317</v>
      </c>
      <c r="J1110" s="16" t="n">
        <v>2.3266</v>
      </c>
      <c r="K1110" s="17" t="n">
        <v>2852</v>
      </c>
      <c r="L1110" s="16" t="n">
        <v>1</v>
      </c>
      <c r="M1110" s="18" t="n">
        <v>42588398.03073763</v>
      </c>
      <c r="N1110" s="18" t="n">
        <v>43915987.58190995</v>
      </c>
      <c r="O1110" s="19" t="n">
        <v>1327589.551172324</v>
      </c>
      <c r="P1110" s="20" t="n">
        <v>0.03117256371592453</v>
      </c>
      <c r="Q1110" s="27">
        <f>IF(O1110&gt;0,O1110,"")</f>
        <v/>
      </c>
      <c r="R1110" s="28">
        <f>IF(O1110&gt;0,P1110,"")</f>
        <v/>
      </c>
    </row>
    <row r="1111">
      <c r="A1111" t="inlineStr">
        <is>
          <t>180011</t>
        </is>
      </c>
      <c r="B1111" t="inlineStr">
        <is>
          <t>Chi Saint Joseph London</t>
        </is>
      </c>
      <c r="C1111" t="inlineStr">
        <is>
          <t>Kentucky</t>
        </is>
      </c>
      <c r="D1111" t="inlineStr">
        <is>
          <t>KY</t>
        </is>
      </c>
      <c r="E1111" t="inlineStr">
        <is>
          <t>East South Central</t>
        </is>
      </c>
      <c r="F1111" t="inlineStr">
        <is>
          <t>Rural Referral Center (RRC)</t>
        </is>
      </c>
      <c r="G1111" s="16" t="n">
        <v>0.864</v>
      </c>
      <c r="H1111" s="16" t="n">
        <v>0.8897</v>
      </c>
      <c r="I1111" s="16" t="n">
        <v>1.8346</v>
      </c>
      <c r="J1111" s="16" t="n">
        <v>1.875</v>
      </c>
      <c r="K1111" s="17" t="n">
        <v>1026</v>
      </c>
      <c r="L1111" s="16" t="n">
        <v>1</v>
      </c>
      <c r="M1111" s="18" t="n">
        <v>11638691.21415907</v>
      </c>
      <c r="N1111" s="18" t="n">
        <v>12487763.88464377</v>
      </c>
      <c r="O1111" s="19" t="n">
        <v>849072.6704847049</v>
      </c>
      <c r="P1111" s="20" t="n">
        <v>0.07295259018915839</v>
      </c>
      <c r="Q1111" s="27">
        <f>IF(O1111&gt;0,O1111,"")</f>
        <v/>
      </c>
      <c r="R1111" s="28">
        <f>IF(O1111&gt;0,P1111,"")</f>
        <v/>
      </c>
    </row>
    <row r="1112">
      <c r="A1112" t="inlineStr">
        <is>
          <t>180012</t>
        </is>
      </c>
      <c r="B1112" t="inlineStr">
        <is>
          <t>Baptist Health Hardin</t>
        </is>
      </c>
      <c r="C1112" t="inlineStr">
        <is>
          <t>Kentucky</t>
        </is>
      </c>
      <c r="D1112" t="inlineStr">
        <is>
          <t>KY</t>
        </is>
      </c>
      <c r="E1112" t="inlineStr">
        <is>
          <t>East South Central</t>
        </is>
      </c>
      <c r="F1112" t="inlineStr">
        <is>
          <t>SCH/RRC</t>
        </is>
      </c>
      <c r="G1112" s="16" t="n">
        <v>0.9018</v>
      </c>
      <c r="H1112" s="16" t="n">
        <v>0.9369</v>
      </c>
      <c r="I1112" s="16" t="n">
        <v>1.5239</v>
      </c>
      <c r="J1112" s="16" t="n">
        <v>1.5142</v>
      </c>
      <c r="K1112" s="17" t="n">
        <v>3455</v>
      </c>
      <c r="L1112" s="16" t="n">
        <v>1</v>
      </c>
      <c r="M1112" s="18" t="n">
        <v>33388386.18894631</v>
      </c>
      <c r="N1112" s="18" t="n">
        <v>35026729.05810497</v>
      </c>
      <c r="O1112" s="19" t="n">
        <v>1638342.869158659</v>
      </c>
      <c r="P1112" s="20" t="n">
        <v>0.04906924401458659</v>
      </c>
      <c r="Q1112" s="27">
        <f>IF(O1112&gt;0,O1112,"")</f>
        <v/>
      </c>
      <c r="R1112" s="28">
        <f>IF(O1112&gt;0,P1112,"")</f>
        <v/>
      </c>
    </row>
    <row r="1113">
      <c r="A1113" t="inlineStr">
        <is>
          <t>180013</t>
        </is>
      </c>
      <c r="B1113" t="inlineStr">
        <is>
          <t>The Medical Center At Bowling Green</t>
        </is>
      </c>
      <c r="C1113" t="inlineStr">
        <is>
          <t>Kentucky</t>
        </is>
      </c>
      <c r="D1113" t="inlineStr">
        <is>
          <t>KY</t>
        </is>
      </c>
      <c r="E1113" t="inlineStr">
        <is>
          <t>East South Central</t>
        </is>
      </c>
      <c r="F1113" t="inlineStr">
        <is>
          <t>Rural Referral Center (RRC)</t>
        </is>
      </c>
      <c r="G1113" s="16" t="n">
        <v>0.882</v>
      </c>
      <c r="H1113" s="16" t="n">
        <v>0.8897</v>
      </c>
      <c r="I1113" s="16" t="n">
        <v>1.9702</v>
      </c>
      <c r="J1113" s="16" t="n">
        <v>1.9756</v>
      </c>
      <c r="K1113" s="17" t="n">
        <v>3694</v>
      </c>
      <c r="L1113" s="16" t="n">
        <v>1</v>
      </c>
      <c r="M1113" s="18" t="n">
        <v>45549502.92593614</v>
      </c>
      <c r="N1113" s="18" t="n">
        <v>47373116.29103328</v>
      </c>
      <c r="O1113" s="19" t="n">
        <v>1823613.365097143</v>
      </c>
      <c r="P1113" s="20" t="n">
        <v>0.04003585655067088</v>
      </c>
      <c r="Q1113" s="27">
        <f>IF(O1113&gt;0,O1113,"")</f>
        <v/>
      </c>
      <c r="R1113" s="28">
        <f>IF(O1113&gt;0,P1113,"")</f>
        <v/>
      </c>
    </row>
    <row r="1114">
      <c r="A1114" t="inlineStr">
        <is>
          <t>180016</t>
        </is>
      </c>
      <c r="B1114" t="inlineStr">
        <is>
          <t>Uofl Health - Shelbyville Hospital</t>
        </is>
      </c>
      <c r="C1114" t="inlineStr">
        <is>
          <t>Kentucky</t>
        </is>
      </c>
      <c r="D1114" t="inlineStr">
        <is>
          <t>KY</t>
        </is>
      </c>
      <c r="E1114" t="inlineStr">
        <is>
          <t>East South Central</t>
        </is>
      </c>
      <c r="F1114" t="inlineStr">
        <is>
          <t>IPPS</t>
        </is>
      </c>
      <c r="G1114" s="16" t="n">
        <v>0.9125</v>
      </c>
      <c r="H1114" s="16" t="n">
        <v>0.901</v>
      </c>
      <c r="I1114" s="16" t="n">
        <v>1.4036</v>
      </c>
      <c r="J1114" s="16" t="n">
        <v>1.3903</v>
      </c>
      <c r="K1114" s="17" t="n">
        <v>238</v>
      </c>
      <c r="L1114" s="16" t="n">
        <v>1</v>
      </c>
      <c r="M1114" s="18" t="n">
        <v>2133380.563860546</v>
      </c>
      <c r="N1114" s="18" t="n">
        <v>2164090.024361061</v>
      </c>
      <c r="O1114" s="19" t="n">
        <v>30709.46050051553</v>
      </c>
      <c r="P1114" s="20" t="n">
        <v>0.01439474091999037</v>
      </c>
      <c r="Q1114" s="27">
        <f>IF(O1114&gt;0,O1114,"")</f>
        <v/>
      </c>
      <c r="R1114" s="28">
        <f>IF(O1114&gt;0,P1114,"")</f>
        <v/>
      </c>
    </row>
    <row r="1115">
      <c r="A1115" t="inlineStr">
        <is>
          <t>180017</t>
        </is>
      </c>
      <c r="B1115" t="inlineStr">
        <is>
          <t>T J Samson Community Hospital</t>
        </is>
      </c>
      <c r="C1115" t="inlineStr">
        <is>
          <t>Kentucky</t>
        </is>
      </c>
      <c r="D1115" t="inlineStr">
        <is>
          <t>KY</t>
        </is>
      </c>
      <c r="E1115" t="inlineStr">
        <is>
          <t>East South Central</t>
        </is>
      </c>
      <c r="F1115" t="inlineStr">
        <is>
          <t>SCH/RRC</t>
        </is>
      </c>
      <c r="G1115" s="16" t="n">
        <v>0.882</v>
      </c>
      <c r="H1115" s="16" t="n">
        <v>0.9131</v>
      </c>
      <c r="I1115" s="16" t="n">
        <v>1.5322</v>
      </c>
      <c r="J1115" s="16" t="n">
        <v>1.5233</v>
      </c>
      <c r="K1115" s="17" t="n">
        <v>1259</v>
      </c>
      <c r="L1115" s="16" t="n">
        <v>1</v>
      </c>
      <c r="M1115" s="18" t="n">
        <v>12073067.37392388</v>
      </c>
      <c r="N1115" s="18" t="n">
        <v>12643239.14924047</v>
      </c>
      <c r="O1115" s="19" t="n">
        <v>570171.775316583</v>
      </c>
      <c r="P1115" s="20" t="n">
        <v>0.04722675337239261</v>
      </c>
      <c r="Q1115" s="27">
        <f>IF(O1115&gt;0,O1115,"")</f>
        <v/>
      </c>
      <c r="R1115" s="28">
        <f>IF(O1115&gt;0,P1115,"")</f>
        <v/>
      </c>
    </row>
    <row r="1116">
      <c r="A1116" t="inlineStr">
        <is>
          <t>180018</t>
        </is>
      </c>
      <c r="B1116" t="inlineStr">
        <is>
          <t>St Claire Regional Medical Center</t>
        </is>
      </c>
      <c r="C1116" t="inlineStr">
        <is>
          <t>Kentucky</t>
        </is>
      </c>
      <c r="D1116" t="inlineStr">
        <is>
          <t>KY</t>
        </is>
      </c>
      <c r="E1116" t="inlineStr">
        <is>
          <t>East South Central</t>
        </is>
      </c>
      <c r="F1116" t="inlineStr">
        <is>
          <t>SCH/RRC</t>
        </is>
      </c>
      <c r="G1116" s="16" t="n">
        <v>0.9125</v>
      </c>
      <c r="H1116" s="16" t="n">
        <v>0.901</v>
      </c>
      <c r="I1116" s="16" t="n">
        <v>1.6997</v>
      </c>
      <c r="J1116" s="16" t="n">
        <v>1.6876</v>
      </c>
      <c r="K1116" s="17" t="n">
        <v>962</v>
      </c>
      <c r="L1116" s="16" t="n">
        <v>1</v>
      </c>
      <c r="M1116" s="18" t="n">
        <v>10442280.7154556</v>
      </c>
      <c r="N1116" s="18" t="n">
        <v>10617797.34607029</v>
      </c>
      <c r="O1116" s="19" t="n">
        <v>175516.6306146905</v>
      </c>
      <c r="P1116" s="20" t="n">
        <v>0.01680826587575918</v>
      </c>
      <c r="Q1116" s="27">
        <f>IF(O1116&gt;0,O1116,"")</f>
        <v/>
      </c>
      <c r="R1116" s="28">
        <f>IF(O1116&gt;0,P1116,"")</f>
        <v/>
      </c>
    </row>
    <row r="1117">
      <c r="A1117" t="inlineStr">
        <is>
          <t>180019</t>
        </is>
      </c>
      <c r="B1117" t="inlineStr">
        <is>
          <t>Meadowview Regional Medical Center</t>
        </is>
      </c>
      <c r="C1117" t="inlineStr">
        <is>
          <t>Kentucky</t>
        </is>
      </c>
      <c r="D1117" t="inlineStr">
        <is>
          <t>KY</t>
        </is>
      </c>
      <c r="E1117" t="inlineStr">
        <is>
          <t>East South Central</t>
        </is>
      </c>
      <c r="F1117" t="inlineStr">
        <is>
          <t>Sole Community Hospital (SCH)</t>
        </is>
      </c>
      <c r="G1117" s="16" t="n">
        <v>0.864</v>
      </c>
      <c r="H1117" s="16" t="n">
        <v>0.8897</v>
      </c>
      <c r="I1117" s="16" t="n">
        <v>1.5413</v>
      </c>
      <c r="J1117" s="16" t="n">
        <v>1.5389</v>
      </c>
      <c r="K1117" s="17" t="n">
        <v>419</v>
      </c>
      <c r="L1117" s="16" t="n">
        <v>1</v>
      </c>
      <c r="M1117" s="18" t="n">
        <v>3993158.946616486</v>
      </c>
      <c r="N1117" s="18" t="n">
        <v>4185626.465928946</v>
      </c>
      <c r="O1117" s="19" t="n">
        <v>192467.51931246</v>
      </c>
      <c r="P1117" s="20" t="n">
        <v>0.04819931334702893</v>
      </c>
      <c r="Q1117" s="27">
        <f>IF(O1117&gt;0,O1117,"")</f>
        <v/>
      </c>
      <c r="R1117" s="28">
        <f>IF(O1117&gt;0,P1117,"")</f>
        <v/>
      </c>
    </row>
    <row r="1118">
      <c r="A1118" t="inlineStr">
        <is>
          <t>180020</t>
        </is>
      </c>
      <c r="B1118" t="inlineStr">
        <is>
          <t>Middlesboro Appalachian Regional Healthcare Hospit</t>
        </is>
      </c>
      <c r="C1118" t="inlineStr">
        <is>
          <t>Kentucky</t>
        </is>
      </c>
      <c r="D1118" t="inlineStr">
        <is>
          <t>KY</t>
        </is>
      </c>
      <c r="E1118" t="inlineStr">
        <is>
          <t>East South Central</t>
        </is>
      </c>
      <c r="F1118" t="inlineStr">
        <is>
          <t>IPPS</t>
        </is>
      </c>
      <c r="G1118" s="16" t="n">
        <v>0.864</v>
      </c>
      <c r="H1118" s="16" t="n">
        <v>0.8897</v>
      </c>
      <c r="I1118" s="16" t="n">
        <v>1.392</v>
      </c>
      <c r="J1118" s="16" t="n">
        <v>1.3768</v>
      </c>
      <c r="K1118" s="17" t="n">
        <v>193</v>
      </c>
      <c r="L1118" s="16" t="n">
        <v>1</v>
      </c>
      <c r="M1118" s="18" t="n">
        <v>1661161.818677069</v>
      </c>
      <c r="N1118" s="18" t="n">
        <v>1724901.151428651</v>
      </c>
      <c r="O1118" s="19" t="n">
        <v>63739.33275158191</v>
      </c>
      <c r="P1118" s="20" t="n">
        <v>0.03837033336243137</v>
      </c>
      <c r="Q1118" s="27">
        <f>IF(O1118&gt;0,O1118,"")</f>
        <v/>
      </c>
      <c r="R1118" s="28">
        <f>IF(O1118&gt;0,P1118,"")</f>
        <v/>
      </c>
    </row>
    <row r="1119">
      <c r="A1119" t="inlineStr">
        <is>
          <t>180024</t>
        </is>
      </c>
      <c r="B1119" t="inlineStr">
        <is>
          <t>Spring View Hospital</t>
        </is>
      </c>
      <c r="C1119" t="inlineStr">
        <is>
          <t>Kentucky</t>
        </is>
      </c>
      <c r="D1119" t="inlineStr">
        <is>
          <t>KY</t>
        </is>
      </c>
      <c r="E1119" t="inlineStr">
        <is>
          <t>East South Central</t>
        </is>
      </c>
      <c r="F1119" t="inlineStr">
        <is>
          <t>IPPS</t>
        </is>
      </c>
      <c r="G1119" s="16" t="n">
        <v>0.864</v>
      </c>
      <c r="H1119" s="16" t="n">
        <v>0.8897</v>
      </c>
      <c r="I1119" s="16" t="n">
        <v>1.5388</v>
      </c>
      <c r="J1119" s="16" t="n">
        <v>1.5338</v>
      </c>
      <c r="K1119" s="17" t="n">
        <v>256</v>
      </c>
      <c r="L1119" s="16" t="n">
        <v>1</v>
      </c>
      <c r="M1119" s="18" t="n">
        <v>2435777.077320253</v>
      </c>
      <c r="N1119" s="18" t="n">
        <v>2548852.738164655</v>
      </c>
      <c r="O1119" s="19" t="n">
        <v>113075.6608444015</v>
      </c>
      <c r="P1119" s="20" t="n">
        <v>0.04642282822071832</v>
      </c>
      <c r="Q1119" s="27">
        <f>IF(O1119&gt;0,O1119,"")</f>
        <v/>
      </c>
      <c r="R1119" s="28">
        <f>IF(O1119&gt;0,P1119,"")</f>
        <v/>
      </c>
    </row>
    <row r="1120">
      <c r="A1120" t="inlineStr">
        <is>
          <t>180025</t>
        </is>
      </c>
      <c r="B1120" t="inlineStr">
        <is>
          <t>Flaget Memorial Hospital</t>
        </is>
      </c>
      <c r="C1120" t="inlineStr">
        <is>
          <t>Kentucky</t>
        </is>
      </c>
      <c r="D1120" t="inlineStr">
        <is>
          <t>KY</t>
        </is>
      </c>
      <c r="E1120" t="inlineStr">
        <is>
          <t>East South Central</t>
        </is>
      </c>
      <c r="F1120" t="inlineStr">
        <is>
          <t>IPPS</t>
        </is>
      </c>
      <c r="G1120" s="16" t="n">
        <v>0.9406</v>
      </c>
      <c r="H1120" s="16" t="n">
        <v>0.9369</v>
      </c>
      <c r="I1120" s="16" t="n">
        <v>1.5072</v>
      </c>
      <c r="J1120" s="16" t="n">
        <v>1.493</v>
      </c>
      <c r="K1120" s="17" t="n">
        <v>512</v>
      </c>
      <c r="L1120" s="16" t="n">
        <v>1</v>
      </c>
      <c r="M1120" s="18" t="n">
        <v>5018990.37568421</v>
      </c>
      <c r="N1120" s="18" t="n">
        <v>5117973.797816821</v>
      </c>
      <c r="O1120" s="19" t="n">
        <v>98983.42213261127</v>
      </c>
      <c r="P1120" s="20" t="n">
        <v>0.01972177962567171</v>
      </c>
      <c r="Q1120" s="27">
        <f>IF(O1120&gt;0,O1120,"")</f>
        <v/>
      </c>
      <c r="R1120" s="28">
        <f>IF(O1120&gt;0,P1120,"")</f>
        <v/>
      </c>
    </row>
    <row r="1121">
      <c r="A1121" t="inlineStr">
        <is>
          <t>180027</t>
        </is>
      </c>
      <c r="B1121" t="inlineStr">
        <is>
          <t>Murray-Calloway County Hospital</t>
        </is>
      </c>
      <c r="C1121" t="inlineStr">
        <is>
          <t>Kentucky</t>
        </is>
      </c>
      <c r="D1121" t="inlineStr">
        <is>
          <t>KY</t>
        </is>
      </c>
      <c r="E1121" t="inlineStr">
        <is>
          <t>East South Central</t>
        </is>
      </c>
      <c r="F1121" t="inlineStr">
        <is>
          <t>Rural Referral Center (RRC)</t>
        </is>
      </c>
      <c r="G1121" s="16" t="n">
        <v>0.864</v>
      </c>
      <c r="H1121" s="16" t="n">
        <v>0.8897</v>
      </c>
      <c r="I1121" s="16" t="n">
        <v>1.4592</v>
      </c>
      <c r="J1121" s="16" t="n">
        <v>1.4539</v>
      </c>
      <c r="K1121" s="17" t="n">
        <v>1059</v>
      </c>
      <c r="L1121" s="16" t="n">
        <v>1</v>
      </c>
      <c r="M1121" s="18" t="n">
        <v>9554900.683537981</v>
      </c>
      <c r="N1121" s="18" t="n">
        <v>9994625.885216227</v>
      </c>
      <c r="O1121" s="19" t="n">
        <v>439725.2016782463</v>
      </c>
      <c r="P1121" s="20" t="n">
        <v>0.04602090762030037</v>
      </c>
      <c r="Q1121" s="27">
        <f>IF(O1121&gt;0,O1121,"")</f>
        <v/>
      </c>
      <c r="R1121" s="28">
        <f>IF(O1121&gt;0,P1121,"")</f>
        <v/>
      </c>
    </row>
    <row r="1122">
      <c r="A1122" t="inlineStr">
        <is>
          <t>180029</t>
        </is>
      </c>
      <c r="B1122" t="inlineStr">
        <is>
          <t>Hazard Arh Regional Medical Center</t>
        </is>
      </c>
      <c r="C1122" t="inlineStr">
        <is>
          <t>Kentucky</t>
        </is>
      </c>
      <c r="D1122" t="inlineStr">
        <is>
          <t>KY</t>
        </is>
      </c>
      <c r="E1122" t="inlineStr">
        <is>
          <t>East South Central</t>
        </is>
      </c>
      <c r="F1122" t="inlineStr">
        <is>
          <t>SCH/RRC</t>
        </is>
      </c>
      <c r="G1122" s="16" t="n">
        <v>0.9041</v>
      </c>
      <c r="H1122" s="16" t="n">
        <v>0.901</v>
      </c>
      <c r="I1122" s="16" t="n">
        <v>1.9023</v>
      </c>
      <c r="J1122" s="16" t="n">
        <v>1.8907</v>
      </c>
      <c r="K1122" s="17" t="n">
        <v>1039</v>
      </c>
      <c r="L1122" s="16" t="n">
        <v>1</v>
      </c>
      <c r="M1122" s="18" t="n">
        <v>12552910.04987929</v>
      </c>
      <c r="N1122" s="18" t="n">
        <v>12847777.74343116</v>
      </c>
      <c r="O1122" s="19" t="n">
        <v>294867.6935518701</v>
      </c>
      <c r="P1122" s="20" t="n">
        <v>0.02348998697355483</v>
      </c>
      <c r="Q1122" s="27">
        <f>IF(O1122&gt;0,O1122,"")</f>
        <v/>
      </c>
      <c r="R1122" s="28">
        <f>IF(O1122&gt;0,P1122,"")</f>
        <v/>
      </c>
    </row>
    <row r="1123">
      <c r="A1123" t="inlineStr">
        <is>
          <t>180035</t>
        </is>
      </c>
      <c r="B1123" t="inlineStr">
        <is>
          <t>St Elizabeth Medical Center North</t>
        </is>
      </c>
      <c r="C1123" t="inlineStr">
        <is>
          <t>Kentucky</t>
        </is>
      </c>
      <c r="D1123" t="inlineStr">
        <is>
          <t>KY</t>
        </is>
      </c>
      <c r="E1123" t="inlineStr">
        <is>
          <t>East South Central</t>
        </is>
      </c>
      <c r="F1123" t="inlineStr">
        <is>
          <t>Rural Referral Center (RRC)</t>
        </is>
      </c>
      <c r="G1123" s="16" t="n">
        <v>0.9507</v>
      </c>
      <c r="H1123" s="16" t="n">
        <v>0.9032</v>
      </c>
      <c r="I1123" s="16" t="n">
        <v>1.9433</v>
      </c>
      <c r="J1123" s="16" t="n">
        <v>1.9443</v>
      </c>
      <c r="K1123" s="17" t="n">
        <v>5073</v>
      </c>
      <c r="L1123" s="16" t="n">
        <v>1</v>
      </c>
      <c r="M1123" s="18" t="n">
        <v>64534897.97385985</v>
      </c>
      <c r="N1123" s="18" t="n">
        <v>64602398.02466271</v>
      </c>
      <c r="O1123" s="19" t="n">
        <v>67500.05080286413</v>
      </c>
      <c r="P1123" s="20" t="n">
        <v>0.001045946502157722</v>
      </c>
      <c r="Q1123" s="27">
        <f>IF(O1123&gt;0,O1123,"")</f>
        <v/>
      </c>
      <c r="R1123" s="28">
        <f>IF(O1123&gt;0,P1123,"")</f>
        <v/>
      </c>
    </row>
    <row r="1124">
      <c r="A1124" t="inlineStr">
        <is>
          <t>180038</t>
        </is>
      </c>
      <c r="B1124" t="inlineStr">
        <is>
          <t>Owensboro Health Regional Hospital</t>
        </is>
      </c>
      <c r="C1124" t="inlineStr">
        <is>
          <t>Kentucky</t>
        </is>
      </c>
      <c r="D1124" t="inlineStr">
        <is>
          <t>KY</t>
        </is>
      </c>
      <c r="E1124" t="inlineStr">
        <is>
          <t>East South Central</t>
        </is>
      </c>
      <c r="F1124" t="inlineStr">
        <is>
          <t>SCH/RRC</t>
        </is>
      </c>
      <c r="G1124" s="16" t="n">
        <v>0.9507</v>
      </c>
      <c r="H1124" s="16" t="n">
        <v>0.9412</v>
      </c>
      <c r="I1124" s="16" t="n">
        <v>1.8805</v>
      </c>
      <c r="J1124" s="16" t="n">
        <v>1.8819</v>
      </c>
      <c r="K1124" s="17" t="n">
        <v>3148</v>
      </c>
      <c r="L1124" s="16" t="n">
        <v>1</v>
      </c>
      <c r="M1124" s="18" t="n">
        <v>38752343.96361236</v>
      </c>
      <c r="N1124" s="18" t="n">
        <v>39774328.5419748</v>
      </c>
      <c r="O1124" s="19" t="n">
        <v>1021984.578362435</v>
      </c>
      <c r="P1124" s="20" t="n">
        <v>0.02637220033250265</v>
      </c>
      <c r="Q1124" s="27">
        <f>IF(O1124&gt;0,O1124,"")</f>
        <v/>
      </c>
      <c r="R1124" s="28">
        <f>IF(O1124&gt;0,P1124,"")</f>
        <v/>
      </c>
    </row>
    <row r="1125">
      <c r="A1125" t="inlineStr">
        <is>
          <t>180040</t>
        </is>
      </c>
      <c r="B1125" t="inlineStr">
        <is>
          <t>Uofl Health - Jewish Hospital</t>
        </is>
      </c>
      <c r="C1125" t="inlineStr">
        <is>
          <t>Kentucky</t>
        </is>
      </c>
      <c r="D1125" t="inlineStr">
        <is>
          <t>KY</t>
        </is>
      </c>
      <c r="E1125" t="inlineStr">
        <is>
          <t>East South Central</t>
        </is>
      </c>
      <c r="F1125" t="inlineStr">
        <is>
          <t>IPPS</t>
        </is>
      </c>
      <c r="G1125" s="16" t="n">
        <v>0.9018</v>
      </c>
      <c r="H1125" s="16" t="n">
        <v>0.9412</v>
      </c>
      <c r="I1125" s="16" t="n">
        <v>2.1808</v>
      </c>
      <c r="J1125" s="16" t="n">
        <v>2.1849</v>
      </c>
      <c r="K1125" s="17" t="n">
        <v>5049</v>
      </c>
      <c r="L1125" s="16" t="n">
        <v>1</v>
      </c>
      <c r="M1125" s="18" t="n">
        <v>69825188.4644201</v>
      </c>
      <c r="N1125" s="18" t="n">
        <v>74064232.40036012</v>
      </c>
      <c r="O1125" s="19" t="n">
        <v>4239043.935940027</v>
      </c>
      <c r="P1125" s="20" t="n">
        <v>0.06070938051388234</v>
      </c>
      <c r="Q1125" s="27">
        <f>IF(O1125&gt;0,O1125,"")</f>
        <v/>
      </c>
      <c r="R1125" s="28">
        <f>IF(O1125&gt;0,P1125,"")</f>
        <v/>
      </c>
    </row>
    <row r="1126">
      <c r="A1126" t="inlineStr">
        <is>
          <t>180043</t>
        </is>
      </c>
      <c r="B1126" t="inlineStr">
        <is>
          <t>Adventhealth Manchester</t>
        </is>
      </c>
      <c r="C1126" t="inlineStr">
        <is>
          <t>Kentucky</t>
        </is>
      </c>
      <c r="D1126" t="inlineStr">
        <is>
          <t>KY</t>
        </is>
      </c>
      <c r="E1126" t="inlineStr">
        <is>
          <t>East South Central</t>
        </is>
      </c>
      <c r="F1126" t="inlineStr">
        <is>
          <t>SCH/RRC</t>
        </is>
      </c>
      <c r="G1126" s="16" t="n">
        <v>0.864</v>
      </c>
      <c r="H1126" s="16" t="n">
        <v>0.8897</v>
      </c>
      <c r="I1126" s="16" t="n">
        <v>1.5742</v>
      </c>
      <c r="J1126" s="16" t="n">
        <v>1.5625</v>
      </c>
      <c r="K1126" s="17" t="n">
        <v>247</v>
      </c>
      <c r="L1126" s="16" t="n">
        <v>1</v>
      </c>
      <c r="M1126" s="18" t="n">
        <v>2404209.215262179</v>
      </c>
      <c r="N1126" s="18" t="n">
        <v>2505261.273153844</v>
      </c>
      <c r="O1126" s="19" t="n">
        <v>101052.0578916646</v>
      </c>
      <c r="P1126" s="20" t="n">
        <v>0.04203130794532157</v>
      </c>
      <c r="Q1126" s="27">
        <f>IF(O1126&gt;0,O1126,"")</f>
        <v/>
      </c>
      <c r="R1126" s="28">
        <f>IF(O1126&gt;0,P1126,"")</f>
        <v/>
      </c>
    </row>
    <row r="1127">
      <c r="A1127" t="inlineStr">
        <is>
          <t>180044</t>
        </is>
      </c>
      <c r="B1127" t="inlineStr">
        <is>
          <t>Pikeville Medical Center</t>
        </is>
      </c>
      <c r="C1127" t="inlineStr">
        <is>
          <t>Kentucky</t>
        </is>
      </c>
      <c r="D1127" t="inlineStr">
        <is>
          <t>KY</t>
        </is>
      </c>
      <c r="E1127" t="inlineStr">
        <is>
          <t>East South Central</t>
        </is>
      </c>
      <c r="F1127" t="inlineStr">
        <is>
          <t>SCH/RRC</t>
        </is>
      </c>
      <c r="G1127" s="16" t="n">
        <v>0.864</v>
      </c>
      <c r="H1127" s="16" t="n">
        <v>0.8897</v>
      </c>
      <c r="I1127" s="16" t="n">
        <v>1.8802</v>
      </c>
      <c r="J1127" s="16" t="n">
        <v>1.8752</v>
      </c>
      <c r="K1127" s="17" t="n">
        <v>2444</v>
      </c>
      <c r="L1127" s="16" t="n">
        <v>1</v>
      </c>
      <c r="M1127" s="18" t="n">
        <v>28413232.5628643</v>
      </c>
      <c r="N1127" s="18" t="n">
        <v>29749854.20162022</v>
      </c>
      <c r="O1127" s="19" t="n">
        <v>1336621.638755925</v>
      </c>
      <c r="P1127" s="20" t="n">
        <v>0.04704222357659054</v>
      </c>
      <c r="Q1127" s="27">
        <f>IF(O1127&gt;0,O1127,"")</f>
        <v/>
      </c>
      <c r="R1127" s="28">
        <f>IF(O1127&gt;0,P1127,"")</f>
        <v/>
      </c>
    </row>
    <row r="1128">
      <c r="A1128" t="inlineStr">
        <is>
          <t>180045</t>
        </is>
      </c>
      <c r="B1128" t="inlineStr">
        <is>
          <t>St Elizabeth Florence</t>
        </is>
      </c>
      <c r="C1128" t="inlineStr">
        <is>
          <t>Kentucky</t>
        </is>
      </c>
      <c r="D1128" t="inlineStr">
        <is>
          <t>KY</t>
        </is>
      </c>
      <c r="E1128" t="inlineStr">
        <is>
          <t>East South Central</t>
        </is>
      </c>
      <c r="F1128" t="inlineStr">
        <is>
          <t>IPPS</t>
        </is>
      </c>
      <c r="G1128" s="16" t="n">
        <v>0.9231</v>
      </c>
      <c r="H1128" s="16" t="n">
        <v>0.8903</v>
      </c>
      <c r="I1128" s="16" t="n">
        <v>1.6811</v>
      </c>
      <c r="J1128" s="16" t="n">
        <v>1.6758</v>
      </c>
      <c r="K1128" s="17" t="n">
        <v>2091</v>
      </c>
      <c r="L1128" s="16" t="n">
        <v>1</v>
      </c>
      <c r="M1128" s="18" t="n">
        <v>22604924.75907308</v>
      </c>
      <c r="N1128" s="18" t="n">
        <v>22755461.45255222</v>
      </c>
      <c r="O1128" s="19" t="n">
        <v>150536.6934791431</v>
      </c>
      <c r="P1128" s="20" t="n">
        <v>0.006659464478806603</v>
      </c>
      <c r="Q1128" s="27">
        <f>IF(O1128&gt;0,O1128,"")</f>
        <v/>
      </c>
      <c r="R1128" s="28">
        <f>IF(O1128&gt;0,P1128,"")</f>
        <v/>
      </c>
    </row>
    <row r="1129">
      <c r="A1129" t="inlineStr">
        <is>
          <t>180046</t>
        </is>
      </c>
      <c r="B1129" t="inlineStr">
        <is>
          <t>Bourbon Community Hospital</t>
        </is>
      </c>
      <c r="C1129" t="inlineStr">
        <is>
          <t>Kentucky</t>
        </is>
      </c>
      <c r="D1129" t="inlineStr">
        <is>
          <t>KY</t>
        </is>
      </c>
      <c r="E1129" t="inlineStr">
        <is>
          <t>East South Central</t>
        </is>
      </c>
      <c r="F1129" t="inlineStr">
        <is>
          <t>IPPS</t>
        </is>
      </c>
      <c r="G1129" s="16" t="n">
        <v>0.9265</v>
      </c>
      <c r="H1129" s="16" t="n">
        <v>0.9191</v>
      </c>
      <c r="I1129" s="16" t="n">
        <v>1.3212</v>
      </c>
      <c r="J1129" s="16" t="n">
        <v>1.3064</v>
      </c>
      <c r="K1129" s="17" t="n">
        <v>108</v>
      </c>
      <c r="L1129" s="16" t="n">
        <v>1</v>
      </c>
      <c r="M1129" s="18" t="n">
        <v>919619.2844471619</v>
      </c>
      <c r="N1129" s="18" t="n">
        <v>933794.5521447205</v>
      </c>
      <c r="O1129" s="19" t="n">
        <v>14175.26769755851</v>
      </c>
      <c r="P1129" s="20" t="n">
        <v>0.01541427842727342</v>
      </c>
      <c r="Q1129" s="27">
        <f>IF(O1129&gt;0,O1129,"")</f>
        <v/>
      </c>
      <c r="R1129" s="28">
        <f>IF(O1129&gt;0,P1129,"")</f>
        <v/>
      </c>
    </row>
    <row r="1130">
      <c r="A1130" t="inlineStr">
        <is>
          <t>180048</t>
        </is>
      </c>
      <c r="B1130" t="inlineStr">
        <is>
          <t>Ephraim Mcdowell Regional Medical Center</t>
        </is>
      </c>
      <c r="C1130" t="inlineStr">
        <is>
          <t>Kentucky</t>
        </is>
      </c>
      <c r="D1130" t="inlineStr">
        <is>
          <t>KY</t>
        </is>
      </c>
      <c r="E1130" t="inlineStr">
        <is>
          <t>East South Central</t>
        </is>
      </c>
      <c r="F1130" t="inlineStr">
        <is>
          <t>Rural Referral Center (RRC)</t>
        </is>
      </c>
      <c r="G1130" s="16" t="n">
        <v>0.9125</v>
      </c>
      <c r="H1130" s="16" t="n">
        <v>0.901</v>
      </c>
      <c r="I1130" s="16" t="n">
        <v>1.7861</v>
      </c>
      <c r="J1130" s="16" t="n">
        <v>1.7837</v>
      </c>
      <c r="K1130" s="17" t="n">
        <v>1441</v>
      </c>
      <c r="L1130" s="16" t="n">
        <v>1</v>
      </c>
      <c r="M1130" s="18" t="n">
        <v>16436818.84992437</v>
      </c>
      <c r="N1130" s="18" t="n">
        <v>16810306.67303085</v>
      </c>
      <c r="O1130" s="19" t="n">
        <v>373487.8231064845</v>
      </c>
      <c r="P1130" s="20" t="n">
        <v>0.02272263425889147</v>
      </c>
      <c r="Q1130" s="27">
        <f>IF(O1130&gt;0,O1130,"")</f>
        <v/>
      </c>
      <c r="R1130" s="28">
        <f>IF(O1130&gt;0,P1130,"")</f>
        <v/>
      </c>
    </row>
    <row r="1131">
      <c r="A1131" t="inlineStr">
        <is>
          <t>180049</t>
        </is>
      </c>
      <c r="B1131" t="inlineStr">
        <is>
          <t>Baptist Health Richmond</t>
        </is>
      </c>
      <c r="C1131" t="inlineStr">
        <is>
          <t>Kentucky</t>
        </is>
      </c>
      <c r="D1131" t="inlineStr">
        <is>
          <t>KY</t>
        </is>
      </c>
      <c r="E1131" t="inlineStr">
        <is>
          <t>East South Central</t>
        </is>
      </c>
      <c r="F1131" t="inlineStr">
        <is>
          <t>Rural Referral Center (RRC)</t>
        </is>
      </c>
      <c r="G1131" s="16" t="n">
        <v>0.9125</v>
      </c>
      <c r="H1131" s="16" t="n">
        <v>0.901</v>
      </c>
      <c r="I1131" s="16" t="n">
        <v>1.4118</v>
      </c>
      <c r="J1131" s="16" t="n">
        <v>1.3991</v>
      </c>
      <c r="K1131" s="17" t="n">
        <v>900</v>
      </c>
      <c r="L1131" s="16" t="n">
        <v>1</v>
      </c>
      <c r="M1131" s="18" t="n">
        <v>8114536.246687649</v>
      </c>
      <c r="N1131" s="18" t="n">
        <v>8235331.948111086</v>
      </c>
      <c r="O1131" s="19" t="n">
        <v>120795.7014234373</v>
      </c>
      <c r="P1131" s="20" t="n">
        <v>0.01488633456690099</v>
      </c>
      <c r="Q1131" s="27">
        <f>IF(O1131&gt;0,O1131,"")</f>
        <v/>
      </c>
      <c r="R1131" s="28">
        <f>IF(O1131&gt;0,P1131,"")</f>
        <v/>
      </c>
    </row>
    <row r="1132">
      <c r="A1132" t="inlineStr">
        <is>
          <t>180050</t>
        </is>
      </c>
      <c r="B1132" t="inlineStr">
        <is>
          <t>Harlan Arh Hospital</t>
        </is>
      </c>
      <c r="C1132" t="inlineStr">
        <is>
          <t>Kentucky</t>
        </is>
      </c>
      <c r="D1132" t="inlineStr">
        <is>
          <t>KY</t>
        </is>
      </c>
      <c r="E1132" t="inlineStr">
        <is>
          <t>East South Central</t>
        </is>
      </c>
      <c r="F1132" t="inlineStr">
        <is>
          <t>SCH/RRC</t>
        </is>
      </c>
      <c r="G1132" s="16" t="n">
        <v>0.864</v>
      </c>
      <c r="H1132" s="16" t="n">
        <v>0.8897</v>
      </c>
      <c r="I1132" s="16" t="n">
        <v>1.3749</v>
      </c>
      <c r="J1132" s="16" t="n">
        <v>1.3585</v>
      </c>
      <c r="K1132" s="17" t="n">
        <v>402</v>
      </c>
      <c r="L1132" s="16" t="n">
        <v>1</v>
      </c>
      <c r="M1132" s="18" t="n">
        <v>3417531.775090223</v>
      </c>
      <c r="N1132" s="18" t="n">
        <v>3545044.911963615</v>
      </c>
      <c r="O1132" s="19" t="n">
        <v>127513.1368733924</v>
      </c>
      <c r="P1132" s="20" t="n">
        <v>0.03731147075290209</v>
      </c>
      <c r="Q1132" s="27">
        <f>IF(O1132&gt;0,O1132,"")</f>
        <v/>
      </c>
      <c r="R1132" s="28">
        <f>IF(O1132&gt;0,P1132,"")</f>
        <v/>
      </c>
    </row>
    <row r="1133">
      <c r="A1133" t="inlineStr">
        <is>
          <t>180051</t>
        </is>
      </c>
      <c r="B1133" t="inlineStr">
        <is>
          <t>Jennie Stuart Medical Center</t>
        </is>
      </c>
      <c r="C1133" t="inlineStr">
        <is>
          <t>Kentucky</t>
        </is>
      </c>
      <c r="D1133" t="inlineStr">
        <is>
          <t>KY</t>
        </is>
      </c>
      <c r="E1133" t="inlineStr">
        <is>
          <t>East South Central</t>
        </is>
      </c>
      <c r="F1133" t="inlineStr">
        <is>
          <t>Sole Community Hospital (SCH)</t>
        </is>
      </c>
      <c r="G1133" s="16" t="n">
        <v>0.864</v>
      </c>
      <c r="H1133" s="16" t="n">
        <v>0.8897</v>
      </c>
      <c r="I1133" s="16" t="n">
        <v>1.5264</v>
      </c>
      <c r="J1133" s="16" t="n">
        <v>1.5153</v>
      </c>
      <c r="K1133" s="17" t="n">
        <v>835</v>
      </c>
      <c r="L1133" s="16" t="n">
        <v>1</v>
      </c>
      <c r="M1133" s="18" t="n">
        <v>7880798.601274291</v>
      </c>
      <c r="N1133" s="18" t="n">
        <v>8213365.402481921</v>
      </c>
      <c r="O1133" s="19" t="n">
        <v>332566.80120763</v>
      </c>
      <c r="P1133" s="20" t="n">
        <v>0.0421996320466628</v>
      </c>
      <c r="Q1133" s="27">
        <f>IF(O1133&gt;0,O1133,"")</f>
        <v/>
      </c>
      <c r="R1133" s="28">
        <f>IF(O1133&gt;0,P1133,"")</f>
        <v/>
      </c>
    </row>
    <row r="1134">
      <c r="A1134" t="inlineStr">
        <is>
          <t>180056</t>
        </is>
      </c>
      <c r="B1134" t="inlineStr">
        <is>
          <t>Deaconess Henderson Hospital</t>
        </is>
      </c>
      <c r="C1134" t="inlineStr">
        <is>
          <t>Kentucky</t>
        </is>
      </c>
      <c r="D1134" t="inlineStr">
        <is>
          <t>KY</t>
        </is>
      </c>
      <c r="E1134" t="inlineStr">
        <is>
          <t>East South Central</t>
        </is>
      </c>
      <c r="F1134" t="inlineStr">
        <is>
          <t>IPPS</t>
        </is>
      </c>
      <c r="G1134" s="16" t="n">
        <v>0.9639</v>
      </c>
      <c r="H1134" s="16" t="n">
        <v>0.9896</v>
      </c>
      <c r="I1134" s="16" t="n">
        <v>1.6358</v>
      </c>
      <c r="J1134" s="16" t="n">
        <v>1.6203</v>
      </c>
      <c r="K1134" s="17" t="n">
        <v>1326</v>
      </c>
      <c r="L1134" s="16" t="n">
        <v>1</v>
      </c>
      <c r="M1134" s="18" t="n">
        <v>14319062.50127789</v>
      </c>
      <c r="N1134" s="18" t="n">
        <v>14874062.34120754</v>
      </c>
      <c r="O1134" s="19" t="n">
        <v>554999.8399296477</v>
      </c>
      <c r="P1134" s="20" t="n">
        <v>0.03875950956147563</v>
      </c>
      <c r="Q1134" s="27">
        <f>IF(O1134&gt;0,O1134,"")</f>
        <v/>
      </c>
      <c r="R1134" s="28">
        <f>IF(O1134&gt;0,P1134,"")</f>
        <v/>
      </c>
    </row>
    <row r="1135">
      <c r="A1135" t="inlineStr">
        <is>
          <t>180064</t>
        </is>
      </c>
      <c r="B1135" t="inlineStr">
        <is>
          <t>Chi Saint Joseph Mount Sterling</t>
        </is>
      </c>
      <c r="C1135" t="inlineStr">
        <is>
          <t>Kentucky</t>
        </is>
      </c>
      <c r="D1135" t="inlineStr">
        <is>
          <t>KY</t>
        </is>
      </c>
      <c r="E1135" t="inlineStr">
        <is>
          <t>East South Central</t>
        </is>
      </c>
      <c r="F1135" t="inlineStr">
        <is>
          <t>IPPS</t>
        </is>
      </c>
      <c r="G1135" s="16" t="n">
        <v>0.9125</v>
      </c>
      <c r="H1135" s="16" t="n">
        <v>0.901</v>
      </c>
      <c r="I1135" s="16" t="n">
        <v>1.4719</v>
      </c>
      <c r="J1135" s="16" t="n">
        <v>1.4659</v>
      </c>
      <c r="K1135" s="17" t="n">
        <v>335</v>
      </c>
      <c r="L1135" s="16" t="n">
        <v>1</v>
      </c>
      <c r="M1135" s="18" t="n">
        <v>3148988.900695999</v>
      </c>
      <c r="N1135" s="18" t="n">
        <v>3211729.754379064</v>
      </c>
      <c r="O1135" s="19" t="n">
        <v>62740.85368306516</v>
      </c>
      <c r="P1135" s="20" t="n">
        <v>0.01992412665195422</v>
      </c>
      <c r="Q1135" s="27">
        <f>IF(O1135&gt;0,O1135,"")</f>
        <v/>
      </c>
      <c r="R1135" s="28">
        <f>IF(O1135&gt;0,P1135,"")</f>
        <v/>
      </c>
    </row>
    <row r="1136">
      <c r="A1136" t="inlineStr">
        <is>
          <t>180066</t>
        </is>
      </c>
      <c r="B1136" t="inlineStr">
        <is>
          <t>The Medical Center At Russellville</t>
        </is>
      </c>
      <c r="C1136" t="inlineStr">
        <is>
          <t>Kentucky</t>
        </is>
      </c>
      <c r="D1136" t="inlineStr">
        <is>
          <t>KY</t>
        </is>
      </c>
      <c r="E1136" t="inlineStr">
        <is>
          <t>East South Central</t>
        </is>
      </c>
      <c r="F1136" t="inlineStr">
        <is>
          <t>IPPS</t>
        </is>
      </c>
      <c r="G1136" s="16" t="n">
        <v>0.864</v>
      </c>
      <c r="H1136" s="16" t="n">
        <v>0.8897</v>
      </c>
      <c r="I1136" s="16" t="n">
        <v>1.182</v>
      </c>
      <c r="J1136" s="16" t="n">
        <v>1.1661</v>
      </c>
      <c r="K1136" s="17" t="n">
        <v>144</v>
      </c>
      <c r="L1136" s="16" t="n">
        <v>1</v>
      </c>
      <c r="M1136" s="18" t="n">
        <v>1052435.199040358</v>
      </c>
      <c r="N1136" s="18" t="n">
        <v>1090019.665282478</v>
      </c>
      <c r="O1136" s="19" t="n">
        <v>37584.46624211944</v>
      </c>
      <c r="P1136" s="20" t="n">
        <v>0.03571190537563744</v>
      </c>
      <c r="Q1136" s="27">
        <f>IF(O1136&gt;0,O1136,"")</f>
        <v/>
      </c>
      <c r="R1136" s="28">
        <f>IF(O1136&gt;0,P1136,"")</f>
        <v/>
      </c>
    </row>
    <row r="1137">
      <c r="A1137" t="inlineStr">
        <is>
          <t>180067</t>
        </is>
      </c>
      <c r="B1137" t="inlineStr">
        <is>
          <t>University Of Kentucky Hospital</t>
        </is>
      </c>
      <c r="C1137" t="inlineStr">
        <is>
          <t>Kentucky</t>
        </is>
      </c>
      <c r="D1137" t="inlineStr">
        <is>
          <t>KY</t>
        </is>
      </c>
      <c r="E1137" t="inlineStr">
        <is>
          <t>East South Central</t>
        </is>
      </c>
      <c r="F1137" t="inlineStr">
        <is>
          <t>IPPS</t>
        </is>
      </c>
      <c r="G1137" s="16" t="n">
        <v>0.9265</v>
      </c>
      <c r="H1137" s="16" t="n">
        <v>0.9191</v>
      </c>
      <c r="I1137" s="16" t="n">
        <v>2.4642</v>
      </c>
      <c r="J1137" s="16" t="n">
        <v>2.4675</v>
      </c>
      <c r="K1137" s="17" t="n">
        <v>5804</v>
      </c>
      <c r="L1137" s="16" t="n">
        <v>1</v>
      </c>
      <c r="M1137" s="18" t="n">
        <v>92176264.9809389</v>
      </c>
      <c r="N1137" s="18" t="n">
        <v>94784205.43059264</v>
      </c>
      <c r="O1137" s="19" t="n">
        <v>2607940.449653745</v>
      </c>
      <c r="P1137" s="20" t="n">
        <v>0.02829297162553766</v>
      </c>
      <c r="Q1137" s="27">
        <f>IF(O1137&gt;0,O1137,"")</f>
        <v/>
      </c>
      <c r="R1137" s="28">
        <f>IF(O1137&gt;0,P1137,"")</f>
        <v/>
      </c>
    </row>
    <row r="1138">
      <c r="A1138" t="inlineStr">
        <is>
          <t>180069</t>
        </is>
      </c>
      <c r="B1138" t="inlineStr">
        <is>
          <t>Tug Valley Arh Regional Medical Center</t>
        </is>
      </c>
      <c r="C1138" t="inlineStr">
        <is>
          <t>Kentucky</t>
        </is>
      </c>
      <c r="D1138" t="inlineStr">
        <is>
          <t>KY</t>
        </is>
      </c>
      <c r="E1138" t="inlineStr">
        <is>
          <t>East South Central</t>
        </is>
      </c>
      <c r="F1138" t="inlineStr">
        <is>
          <t>Rural Referral Center (RRC)</t>
        </is>
      </c>
      <c r="G1138" s="16" t="n">
        <v>0.864</v>
      </c>
      <c r="H1138" s="16" t="n">
        <v>0.8897</v>
      </c>
      <c r="I1138" s="16" t="n">
        <v>1.3624</v>
      </c>
      <c r="J1138" s="16" t="n">
        <v>1.3491</v>
      </c>
      <c r="K1138" s="17" t="n">
        <v>296</v>
      </c>
      <c r="L1138" s="16" t="n">
        <v>1</v>
      </c>
      <c r="M1138" s="18" t="n">
        <v>2493513.605066066</v>
      </c>
      <c r="N1138" s="18" t="n">
        <v>2592220.251074611</v>
      </c>
      <c r="O1138" s="19" t="n">
        <v>98706.64600854553</v>
      </c>
      <c r="P1138" s="20" t="n">
        <v>0.03958536492762801</v>
      </c>
      <c r="Q1138" s="27">
        <f>IF(O1138&gt;0,O1138,"")</f>
        <v/>
      </c>
      <c r="R1138" s="28">
        <f>IF(O1138&gt;0,P1138,"")</f>
        <v/>
      </c>
    </row>
    <row r="1139">
      <c r="A1139" t="inlineStr">
        <is>
          <t>180070</t>
        </is>
      </c>
      <c r="B1139" t="inlineStr">
        <is>
          <t>Owensboro Health Twin Lakes Medical Center</t>
        </is>
      </c>
      <c r="C1139" t="inlineStr">
        <is>
          <t>Kentucky</t>
        </is>
      </c>
      <c r="D1139" t="inlineStr">
        <is>
          <t>KY</t>
        </is>
      </c>
      <c r="E1139" t="inlineStr">
        <is>
          <t>East South Central</t>
        </is>
      </c>
      <c r="F1139" t="inlineStr">
        <is>
          <t>IPPS</t>
        </is>
      </c>
      <c r="G1139" s="16" t="n">
        <v>0.864</v>
      </c>
      <c r="H1139" s="16" t="n">
        <v>0.8897</v>
      </c>
      <c r="I1139" s="16" t="n">
        <v>1.3998</v>
      </c>
      <c r="J1139" s="16" t="n">
        <v>1.3835</v>
      </c>
      <c r="K1139" s="17" t="n">
        <v>278</v>
      </c>
      <c r="L1139" s="16" t="n">
        <v>1</v>
      </c>
      <c r="M1139" s="18" t="n">
        <v>2406169.299148341</v>
      </c>
      <c r="N1139" s="18" t="n">
        <v>2496663.459890576</v>
      </c>
      <c r="O1139" s="19" t="n">
        <v>90494.16074223537</v>
      </c>
      <c r="P1139" s="20" t="n">
        <v>0.03760922424463882</v>
      </c>
      <c r="Q1139" s="27">
        <f>IF(O1139&gt;0,O1139,"")</f>
        <v/>
      </c>
      <c r="R1139" s="28">
        <f>IF(O1139&gt;0,P1139,"")</f>
        <v/>
      </c>
    </row>
    <row r="1140">
      <c r="A1140" t="inlineStr">
        <is>
          <t>180078</t>
        </is>
      </c>
      <c r="B1140" t="inlineStr">
        <is>
          <t>Paintsville Arh Hospital</t>
        </is>
      </c>
      <c r="C1140" t="inlineStr">
        <is>
          <t>Kentucky</t>
        </is>
      </c>
      <c r="D1140" t="inlineStr">
        <is>
          <t>KY</t>
        </is>
      </c>
      <c r="E1140" t="inlineStr">
        <is>
          <t>East South Central</t>
        </is>
      </c>
      <c r="F1140" t="inlineStr">
        <is>
          <t>IPPS</t>
        </is>
      </c>
      <c r="G1140" s="16" t="n">
        <v>0.864</v>
      </c>
      <c r="H1140" s="16" t="n">
        <v>0.8897</v>
      </c>
      <c r="I1140" s="16" t="n">
        <v>1.4367</v>
      </c>
      <c r="J1140" s="16" t="n">
        <v>1.4244</v>
      </c>
      <c r="K1140" s="17" t="n">
        <v>253</v>
      </c>
      <c r="L1140" s="16" t="n">
        <v>1</v>
      </c>
      <c r="M1140" s="18" t="n">
        <v>2247511.94753892</v>
      </c>
      <c r="N1140" s="18" t="n">
        <v>2339314.064693182</v>
      </c>
      <c r="O1140" s="19" t="n">
        <v>91802.11715426156</v>
      </c>
      <c r="P1140" s="20" t="n">
        <v>0.0408461086290496</v>
      </c>
      <c r="Q1140" s="27">
        <f>IF(O1140&gt;0,O1140,"")</f>
        <v/>
      </c>
      <c r="R1140" s="28">
        <f>IF(O1140&gt;0,P1140,"")</f>
        <v/>
      </c>
    </row>
    <row r="1141">
      <c r="A1141" t="inlineStr">
        <is>
          <t>180079</t>
        </is>
      </c>
      <c r="B1141" t="inlineStr">
        <is>
          <t>Harrison Memorial Hospital</t>
        </is>
      </c>
      <c r="C1141" t="inlineStr">
        <is>
          <t>Kentucky</t>
        </is>
      </c>
      <c r="D1141" t="inlineStr">
        <is>
          <t>KY</t>
        </is>
      </c>
      <c r="E1141" t="inlineStr">
        <is>
          <t>East South Central</t>
        </is>
      </c>
      <c r="F1141" t="inlineStr">
        <is>
          <t>IPPS</t>
        </is>
      </c>
      <c r="G1141" s="16" t="n">
        <v>0.864</v>
      </c>
      <c r="H1141" s="16" t="n">
        <v>0.8897</v>
      </c>
      <c r="I1141" s="16" t="n">
        <v>1.6489</v>
      </c>
      <c r="J1141" s="16" t="n">
        <v>1.6414</v>
      </c>
      <c r="K1141" s="17" t="n">
        <v>316</v>
      </c>
      <c r="L1141" s="16" t="n">
        <v>1</v>
      </c>
      <c r="M1141" s="18" t="n">
        <v>3221786.79206886</v>
      </c>
      <c r="N1141" s="18" t="n">
        <v>3366956.903090504</v>
      </c>
      <c r="O1141" s="19" t="n">
        <v>145170.111021644</v>
      </c>
      <c r="P1141" s="20" t="n">
        <v>0.04505888203993271</v>
      </c>
      <c r="Q1141" s="27">
        <f>IF(O1141&gt;0,O1141,"")</f>
        <v/>
      </c>
      <c r="R1141" s="28">
        <f>IF(O1141&gt;0,P1141,"")</f>
        <v/>
      </c>
    </row>
    <row r="1142">
      <c r="A1142" t="inlineStr">
        <is>
          <t>180080</t>
        </is>
      </c>
      <c r="B1142" t="inlineStr">
        <is>
          <t>Baptist Health Corbin</t>
        </is>
      </c>
      <c r="C1142" t="inlineStr">
        <is>
          <t>Kentucky</t>
        </is>
      </c>
      <c r="D1142" t="inlineStr">
        <is>
          <t>KY</t>
        </is>
      </c>
      <c r="E1142" t="inlineStr">
        <is>
          <t>East South Central</t>
        </is>
      </c>
      <c r="F1142" t="inlineStr">
        <is>
          <t>Rural Referral Center (RRC)</t>
        </is>
      </c>
      <c r="G1142" s="16" t="n">
        <v>0.864</v>
      </c>
      <c r="H1142" s="16" t="n">
        <v>0.8897</v>
      </c>
      <c r="I1142" s="16" t="n">
        <v>1.5285</v>
      </c>
      <c r="J1142" s="16" t="n">
        <v>1.5169</v>
      </c>
      <c r="K1142" s="17" t="n">
        <v>1264</v>
      </c>
      <c r="L1142" s="16" t="n">
        <v>1</v>
      </c>
      <c r="M1142" s="18" t="n">
        <v>11946148.61223179</v>
      </c>
      <c r="N1142" s="18" t="n">
        <v>12446294.44693063</v>
      </c>
      <c r="O1142" s="19" t="n">
        <v>500145.8346988373</v>
      </c>
      <c r="P1142" s="20" t="n">
        <v>0.04186670122174208</v>
      </c>
      <c r="Q1142" s="27">
        <f>IF(O1142&gt;0,O1142,"")</f>
        <v/>
      </c>
      <c r="R1142" s="28">
        <f>IF(O1142&gt;0,P1142,"")</f>
        <v/>
      </c>
    </row>
    <row r="1143">
      <c r="A1143" t="inlineStr">
        <is>
          <t>180087</t>
        </is>
      </c>
      <c r="B1143" t="inlineStr">
        <is>
          <t>Taylor Regional Hospital</t>
        </is>
      </c>
      <c r="C1143" t="inlineStr">
        <is>
          <t>Kentucky</t>
        </is>
      </c>
      <c r="D1143" t="inlineStr">
        <is>
          <t>KY</t>
        </is>
      </c>
      <c r="E1143" t="inlineStr">
        <is>
          <t>East South Central</t>
        </is>
      </c>
      <c r="F1143" t="inlineStr">
        <is>
          <t>IPPS</t>
        </is>
      </c>
      <c r="G1143" s="16" t="n">
        <v>0.864</v>
      </c>
      <c r="H1143" s="16" t="n">
        <v>0.8897</v>
      </c>
      <c r="I1143" s="16" t="n">
        <v>1.4318</v>
      </c>
      <c r="J1143" s="16" t="n">
        <v>1.4252</v>
      </c>
      <c r="K1143" s="17" t="n">
        <v>574</v>
      </c>
      <c r="L1143" s="16" t="n">
        <v>1</v>
      </c>
      <c r="M1143" s="18" t="n">
        <v>5081707.300032639</v>
      </c>
      <c r="N1143" s="18" t="n">
        <v>5310357.408570933</v>
      </c>
      <c r="O1143" s="19" t="n">
        <v>228650.1085382942</v>
      </c>
      <c r="P1143" s="20" t="n">
        <v>0.04499474193187507</v>
      </c>
      <c r="Q1143" s="27">
        <f>IF(O1143&gt;0,O1143,"")</f>
        <v/>
      </c>
      <c r="R1143" s="28">
        <f>IF(O1143&gt;0,P1143,"")</f>
        <v/>
      </c>
    </row>
    <row r="1144">
      <c r="A1144" t="inlineStr">
        <is>
          <t>180088</t>
        </is>
      </c>
      <c r="B1144" t="inlineStr">
        <is>
          <t>Norton Hospital / Norton Healthcare Pavilion / Nor</t>
        </is>
      </c>
      <c r="C1144" t="inlineStr">
        <is>
          <t>Kentucky</t>
        </is>
      </c>
      <c r="D1144" t="inlineStr">
        <is>
          <t>KY</t>
        </is>
      </c>
      <c r="E1144" t="inlineStr">
        <is>
          <t>East South Central</t>
        </is>
      </c>
      <c r="F1144" t="inlineStr">
        <is>
          <t>Rural Referral Center (RRC)</t>
        </is>
      </c>
      <c r="G1144" s="16" t="n">
        <v>0.9507</v>
      </c>
      <c r="H1144" s="16" t="n">
        <v>0.9369</v>
      </c>
      <c r="I1144" s="16" t="n">
        <v>1.9752</v>
      </c>
      <c r="J1144" s="16" t="n">
        <v>1.9758</v>
      </c>
      <c r="K1144" s="17" t="n">
        <v>13244</v>
      </c>
      <c r="L1144" s="16" t="n">
        <v>1</v>
      </c>
      <c r="M1144" s="18" t="n">
        <v>171245892.6970515</v>
      </c>
      <c r="N1144" s="18" t="n">
        <v>175198523.8248512</v>
      </c>
      <c r="O1144" s="19" t="n">
        <v>3952631.12779969</v>
      </c>
      <c r="P1144" s="20" t="n">
        <v>0.0230816112757357</v>
      </c>
      <c r="Q1144" s="27">
        <f>IF(O1144&gt;0,O1144,"")</f>
        <v/>
      </c>
      <c r="R1144" s="28">
        <f>IF(O1144&gt;0,P1144,"")</f>
        <v/>
      </c>
    </row>
    <row r="1145">
      <c r="A1145" t="inlineStr">
        <is>
          <t>180092</t>
        </is>
      </c>
      <c r="B1145" t="inlineStr">
        <is>
          <t>Clark Regional Medical Center</t>
        </is>
      </c>
      <c r="C1145" t="inlineStr">
        <is>
          <t>Kentucky</t>
        </is>
      </c>
      <c r="D1145" t="inlineStr">
        <is>
          <t>KY</t>
        </is>
      </c>
      <c r="E1145" t="inlineStr">
        <is>
          <t>East South Central</t>
        </is>
      </c>
      <c r="F1145" t="inlineStr">
        <is>
          <t>IPPS</t>
        </is>
      </c>
      <c r="G1145" s="16" t="n">
        <v>0.9265</v>
      </c>
      <c r="H1145" s="16" t="n">
        <v>0.9191</v>
      </c>
      <c r="I1145" s="16" t="n">
        <v>1.6099</v>
      </c>
      <c r="J1145" s="16" t="n">
        <v>1.6119</v>
      </c>
      <c r="K1145" s="17" t="n">
        <v>640</v>
      </c>
      <c r="L1145" s="16" t="n">
        <v>1</v>
      </c>
      <c r="M1145" s="18" t="n">
        <v>6640405.853405932</v>
      </c>
      <c r="N1145" s="18" t="n">
        <v>6827622.13876789</v>
      </c>
      <c r="O1145" s="19" t="n">
        <v>187216.2853619577</v>
      </c>
      <c r="P1145" s="20" t="n">
        <v>0.02819350044183408</v>
      </c>
      <c r="Q1145" s="27">
        <f>IF(O1145&gt;0,O1145,"")</f>
        <v/>
      </c>
      <c r="R1145" s="28">
        <f>IF(O1145&gt;0,P1145,"")</f>
        <v/>
      </c>
    </row>
    <row r="1146">
      <c r="A1146" t="inlineStr">
        <is>
          <t>180093</t>
        </is>
      </c>
      <c r="B1146" t="inlineStr">
        <is>
          <t>Baptist Health Deaconess Madisonville</t>
        </is>
      </c>
      <c r="C1146" t="inlineStr">
        <is>
          <t>Kentucky</t>
        </is>
      </c>
      <c r="D1146" t="inlineStr">
        <is>
          <t>KY</t>
        </is>
      </c>
      <c r="E1146" t="inlineStr">
        <is>
          <t>East South Central</t>
        </is>
      </c>
      <c r="F1146" t="inlineStr">
        <is>
          <t>SCH/RRC</t>
        </is>
      </c>
      <c r="G1146" s="16" t="n">
        <v>0.9292</v>
      </c>
      <c r="H1146" s="16" t="n">
        <v>0.9335</v>
      </c>
      <c r="I1146" s="16" t="n">
        <v>1.8543</v>
      </c>
      <c r="J1146" s="16" t="n">
        <v>1.8506</v>
      </c>
      <c r="K1146" s="17" t="n">
        <v>1561</v>
      </c>
      <c r="L1146" s="16" t="n">
        <v>1</v>
      </c>
      <c r="M1146" s="18" t="n">
        <v>18687865.68640306</v>
      </c>
      <c r="N1146" s="18" t="n">
        <v>19298783.61901188</v>
      </c>
      <c r="O1146" s="19" t="n">
        <v>610917.9326088168</v>
      </c>
      <c r="P1146" s="20" t="n">
        <v>0.0326906209013108</v>
      </c>
      <c r="Q1146" s="27">
        <f>IF(O1146&gt;0,O1146,"")</f>
        <v/>
      </c>
      <c r="R1146" s="28">
        <f>IF(O1146&gt;0,P1146,"")</f>
        <v/>
      </c>
    </row>
    <row r="1147">
      <c r="A1147" t="inlineStr">
        <is>
          <t>180101</t>
        </is>
      </c>
      <c r="B1147" t="inlineStr">
        <is>
          <t>Georgetown Community Hospital</t>
        </is>
      </c>
      <c r="C1147" t="inlineStr">
        <is>
          <t>Kentucky</t>
        </is>
      </c>
      <c r="D1147" t="inlineStr">
        <is>
          <t>KY</t>
        </is>
      </c>
      <c r="E1147" t="inlineStr">
        <is>
          <t>East South Central</t>
        </is>
      </c>
      <c r="F1147" t="inlineStr">
        <is>
          <t>IPPS</t>
        </is>
      </c>
      <c r="G1147" s="16" t="n">
        <v>0.9265</v>
      </c>
      <c r="H1147" s="16" t="n">
        <v>0.9369</v>
      </c>
      <c r="I1147" s="16" t="n">
        <v>1.6289</v>
      </c>
      <c r="J1147" s="16" t="n">
        <v>1.6193</v>
      </c>
      <c r="K1147" s="17" t="n">
        <v>311</v>
      </c>
      <c r="L1147" s="16" t="n">
        <v>1</v>
      </c>
      <c r="M1147" s="18" t="n">
        <v>3264905.095449076</v>
      </c>
      <c r="N1147" s="18" t="n">
        <v>3371754.876821372</v>
      </c>
      <c r="O1147" s="19" t="n">
        <v>106849.7813722962</v>
      </c>
      <c r="P1147" s="20" t="n">
        <v>0.03272676486714213</v>
      </c>
      <c r="Q1147" s="27">
        <f>IF(O1147&gt;0,O1147,"")</f>
        <v/>
      </c>
      <c r="R1147" s="28">
        <f>IF(O1147&gt;0,P1147,"")</f>
        <v/>
      </c>
    </row>
    <row r="1148">
      <c r="A1148" t="inlineStr">
        <is>
          <t>180102</t>
        </is>
      </c>
      <c r="B1148" t="inlineStr">
        <is>
          <t>Mercy Health Lourdes Hospital</t>
        </is>
      </c>
      <c r="C1148" t="inlineStr">
        <is>
          <t>Kentucky</t>
        </is>
      </c>
      <c r="D1148" t="inlineStr">
        <is>
          <t>KY</t>
        </is>
      </c>
      <c r="E1148" t="inlineStr">
        <is>
          <t>East South Central</t>
        </is>
      </c>
      <c r="F1148" t="inlineStr">
        <is>
          <t>Rural Referral Center (RRC)</t>
        </is>
      </c>
      <c r="G1148" s="16" t="n">
        <v>0.955</v>
      </c>
      <c r="H1148" s="16" t="n">
        <v>0.9651</v>
      </c>
      <c r="I1148" s="16" t="n">
        <v>1.7589</v>
      </c>
      <c r="J1148" s="16" t="n">
        <v>1.7549</v>
      </c>
      <c r="K1148" s="17" t="n">
        <v>2315</v>
      </c>
      <c r="L1148" s="16" t="n">
        <v>1</v>
      </c>
      <c r="M1148" s="18" t="n">
        <v>26728510.34394748</v>
      </c>
      <c r="N1148" s="18" t="n">
        <v>27695103.01634666</v>
      </c>
      <c r="O1148" s="19" t="n">
        <v>966592.6723991781</v>
      </c>
      <c r="P1148" s="20" t="n">
        <v>0.03616335740229749</v>
      </c>
      <c r="Q1148" s="27">
        <f>IF(O1148&gt;0,O1148,"")</f>
        <v/>
      </c>
      <c r="R1148" s="28">
        <f>IF(O1148&gt;0,P1148,"")</f>
        <v/>
      </c>
    </row>
    <row r="1149">
      <c r="A1149" t="inlineStr">
        <is>
          <t>180103</t>
        </is>
      </c>
      <c r="B1149" t="inlineStr">
        <is>
          <t>Baptist Health Lexington</t>
        </is>
      </c>
      <c r="C1149" t="inlineStr">
        <is>
          <t>Kentucky</t>
        </is>
      </c>
      <c r="D1149" t="inlineStr">
        <is>
          <t>KY</t>
        </is>
      </c>
      <c r="E1149" t="inlineStr">
        <is>
          <t>East South Central</t>
        </is>
      </c>
      <c r="F1149" t="inlineStr">
        <is>
          <t>IPPS</t>
        </is>
      </c>
      <c r="G1149" s="16" t="n">
        <v>0.9265</v>
      </c>
      <c r="H1149" s="16" t="n">
        <v>0.9191</v>
      </c>
      <c r="I1149" s="16" t="n">
        <v>1.8516</v>
      </c>
      <c r="J1149" s="16" t="n">
        <v>1.8556</v>
      </c>
      <c r="K1149" s="17" t="n">
        <v>4788</v>
      </c>
      <c r="L1149" s="16" t="n">
        <v>1</v>
      </c>
      <c r="M1149" s="18" t="n">
        <v>57136951.23674301</v>
      </c>
      <c r="N1149" s="18" t="n">
        <v>58801704.36253466</v>
      </c>
      <c r="O1149" s="19" t="n">
        <v>1664753.125791654</v>
      </c>
      <c r="P1149" s="20" t="n">
        <v>0.02913619102450644</v>
      </c>
      <c r="Q1149" s="27">
        <f>IF(O1149&gt;0,O1149,"")</f>
        <v/>
      </c>
      <c r="R1149" s="28">
        <f>IF(O1149&gt;0,P1149,"")</f>
        <v/>
      </c>
    </row>
    <row r="1150">
      <c r="A1150" t="inlineStr">
        <is>
          <t>180104</t>
        </is>
      </c>
      <c r="B1150" t="inlineStr">
        <is>
          <t>Baptist Health Paducah</t>
        </is>
      </c>
      <c r="C1150" t="inlineStr">
        <is>
          <t>Kentucky</t>
        </is>
      </c>
      <c r="D1150" t="inlineStr">
        <is>
          <t>KY</t>
        </is>
      </c>
      <c r="E1150" t="inlineStr">
        <is>
          <t>East South Central</t>
        </is>
      </c>
      <c r="F1150" t="inlineStr">
        <is>
          <t>Rural Referral Center (RRC)</t>
        </is>
      </c>
      <c r="G1150" s="16" t="n">
        <v>0.955</v>
      </c>
      <c r="H1150" s="16" t="n">
        <v>0.9651</v>
      </c>
      <c r="I1150" s="16" t="n">
        <v>1.9161</v>
      </c>
      <c r="J1150" s="16" t="n">
        <v>1.9222</v>
      </c>
      <c r="K1150" s="17" t="n">
        <v>3029</v>
      </c>
      <c r="L1150" s="16" t="n">
        <v>1</v>
      </c>
      <c r="M1150" s="18" t="n">
        <v>38097813.80188271</v>
      </c>
      <c r="N1150" s="18" t="n">
        <v>39691495.42960359</v>
      </c>
      <c r="O1150" s="19" t="n">
        <v>1593681.627720885</v>
      </c>
      <c r="P1150" s="20" t="n">
        <v>0.04183131441631774</v>
      </c>
      <c r="Q1150" s="27">
        <f>IF(O1150&gt;0,O1150,"")</f>
        <v/>
      </c>
      <c r="R1150" s="28">
        <f>IF(O1150&gt;0,P1150,"")</f>
        <v/>
      </c>
    </row>
    <row r="1151">
      <c r="A1151" t="inlineStr">
        <is>
          <t>180105</t>
        </is>
      </c>
      <c r="B1151" t="inlineStr">
        <is>
          <t>Monroe County Medical Center</t>
        </is>
      </c>
      <c r="C1151" t="inlineStr">
        <is>
          <t>Kentucky</t>
        </is>
      </c>
      <c r="D1151" t="inlineStr">
        <is>
          <t>KY</t>
        </is>
      </c>
      <c r="E1151" t="inlineStr">
        <is>
          <t>East South Central</t>
        </is>
      </c>
      <c r="F1151" t="inlineStr">
        <is>
          <t>Sole Community Hospital (SCH)</t>
        </is>
      </c>
      <c r="G1151" s="16" t="n">
        <v>0.864</v>
      </c>
      <c r="H1151" s="16" t="n">
        <v>0.8897</v>
      </c>
      <c r="I1151" s="16" t="n">
        <v>0.8846000000000001</v>
      </c>
      <c r="J1151" s="16" t="n">
        <v>0.8677</v>
      </c>
      <c r="K1151" s="17" t="n">
        <v>419</v>
      </c>
      <c r="L1151" s="16" t="n">
        <v>1</v>
      </c>
      <c r="M1151" s="18" t="n">
        <v>2291798.095229316</v>
      </c>
      <c r="N1151" s="18" t="n">
        <v>2360041.643047987</v>
      </c>
      <c r="O1151" s="19" t="n">
        <v>68243.54781867098</v>
      </c>
      <c r="P1151" s="20" t="n">
        <v>0.02977729493742449</v>
      </c>
      <c r="Q1151" s="27">
        <f>IF(O1151&gt;0,O1151,"")</f>
        <v/>
      </c>
      <c r="R1151" s="28">
        <f>IF(O1151&gt;0,P1151,"")</f>
        <v/>
      </c>
    </row>
    <row r="1152">
      <c r="A1152" t="inlineStr">
        <is>
          <t>180115</t>
        </is>
      </c>
      <c r="B1152" t="inlineStr">
        <is>
          <t>Rockcastle Regional Hospital &amp; Respiratory Care Ct</t>
        </is>
      </c>
      <c r="C1152" t="inlineStr">
        <is>
          <t>Kentucky</t>
        </is>
      </c>
      <c r="D1152" t="inlineStr">
        <is>
          <t>KY</t>
        </is>
      </c>
      <c r="E1152" t="inlineStr">
        <is>
          <t>East South Central</t>
        </is>
      </c>
      <c r="F1152" t="inlineStr">
        <is>
          <t>IPPS</t>
        </is>
      </c>
      <c r="G1152" s="16" t="n">
        <v>0.864</v>
      </c>
      <c r="H1152" s="16" t="n">
        <v>0.8897</v>
      </c>
      <c r="I1152" s="16" t="n">
        <v>1.2098</v>
      </c>
      <c r="J1152" s="16" t="n">
        <v>1.1939</v>
      </c>
      <c r="K1152" s="17" t="n">
        <v>174</v>
      </c>
      <c r="L1152" s="16" t="n">
        <v>1</v>
      </c>
      <c r="M1152" s="18" t="n">
        <v>1301602.051966009</v>
      </c>
      <c r="N1152" s="18" t="n">
        <v>1348507.127499134</v>
      </c>
      <c r="O1152" s="19" t="n">
        <v>46905.07553312508</v>
      </c>
      <c r="P1152" s="20" t="n">
        <v>0.03603641793763091</v>
      </c>
      <c r="Q1152" s="27">
        <f>IF(O1152&gt;0,O1152,"")</f>
        <v/>
      </c>
      <c r="R1152" s="28">
        <f>IF(O1152&gt;0,P1152,"")</f>
        <v/>
      </c>
    </row>
    <row r="1153">
      <c r="A1153" t="inlineStr">
        <is>
          <t>180116</t>
        </is>
      </c>
      <c r="B1153" t="inlineStr">
        <is>
          <t>Jackson Purchase Medical Center</t>
        </is>
      </c>
      <c r="C1153" t="inlineStr">
        <is>
          <t>Kentucky</t>
        </is>
      </c>
      <c r="D1153" t="inlineStr">
        <is>
          <t>KY</t>
        </is>
      </c>
      <c r="E1153" t="inlineStr">
        <is>
          <t>East South Central</t>
        </is>
      </c>
      <c r="F1153" t="inlineStr">
        <is>
          <t>Rural Referral Center (RRC)</t>
        </is>
      </c>
      <c r="G1153" s="16" t="n">
        <v>0.955</v>
      </c>
      <c r="H1153" s="16" t="n">
        <v>0.9651</v>
      </c>
      <c r="I1153" s="16" t="n">
        <v>1.5044</v>
      </c>
      <c r="J1153" s="16" t="n">
        <v>1.4964</v>
      </c>
      <c r="K1153" s="17" t="n">
        <v>698</v>
      </c>
      <c r="L1153" s="16" t="n">
        <v>1</v>
      </c>
      <c r="M1153" s="18" t="n">
        <v>6892890.161957285</v>
      </c>
      <c r="N1153" s="18" t="n">
        <v>7120372.8857577</v>
      </c>
      <c r="O1153" s="19" t="n">
        <v>227482.7238004142</v>
      </c>
      <c r="P1153" s="20" t="n">
        <v>0.03300251686236342</v>
      </c>
      <c r="Q1153" s="27">
        <f>IF(O1153&gt;0,O1153,"")</f>
        <v/>
      </c>
      <c r="R1153" s="28">
        <f>IF(O1153&gt;0,P1153,"")</f>
        <v/>
      </c>
    </row>
    <row r="1154">
      <c r="A1154" t="inlineStr">
        <is>
          <t>180124</t>
        </is>
      </c>
      <c r="B1154" t="inlineStr">
        <is>
          <t>Tristar Greenview Regional Hospital</t>
        </is>
      </c>
      <c r="C1154" t="inlineStr">
        <is>
          <t>Kentucky</t>
        </is>
      </c>
      <c r="D1154" t="inlineStr">
        <is>
          <t>KY</t>
        </is>
      </c>
      <c r="E1154" t="inlineStr">
        <is>
          <t>East South Central</t>
        </is>
      </c>
      <c r="F1154" t="inlineStr">
        <is>
          <t>Rural Referral Center (RRC)</t>
        </is>
      </c>
      <c r="G1154" s="16" t="n">
        <v>0.882</v>
      </c>
      <c r="H1154" s="16" t="n">
        <v>0.9131</v>
      </c>
      <c r="I1154" s="16" t="n">
        <v>1.6278</v>
      </c>
      <c r="J1154" s="16" t="n">
        <v>1.6203</v>
      </c>
      <c r="K1154" s="17" t="n">
        <v>1263</v>
      </c>
      <c r="L1154" s="16" t="n">
        <v>1</v>
      </c>
      <c r="M1154" s="18" t="n">
        <v>12867104.58074436</v>
      </c>
      <c r="N1154" s="18" t="n">
        <v>13491056.56342989</v>
      </c>
      <c r="O1154" s="19" t="n">
        <v>623951.9826855361</v>
      </c>
      <c r="P1154" s="20" t="n">
        <v>0.04849202699566781</v>
      </c>
      <c r="Q1154" s="27">
        <f>IF(O1154&gt;0,O1154,"")</f>
        <v/>
      </c>
      <c r="R1154" s="28">
        <f>IF(O1154&gt;0,P1154,"")</f>
        <v/>
      </c>
    </row>
    <row r="1155">
      <c r="A1155" t="inlineStr">
        <is>
          <t>180127</t>
        </is>
      </c>
      <c r="B1155" t="inlineStr">
        <is>
          <t>Frankfort Regional Medical Center</t>
        </is>
      </c>
      <c r="C1155" t="inlineStr">
        <is>
          <t>Kentucky</t>
        </is>
      </c>
      <c r="D1155" t="inlineStr">
        <is>
          <t>KY</t>
        </is>
      </c>
      <c r="E1155" t="inlineStr">
        <is>
          <t>East South Central</t>
        </is>
      </c>
      <c r="F1155" t="inlineStr">
        <is>
          <t>Rural Referral Center (RRC)</t>
        </is>
      </c>
      <c r="G1155" s="16" t="n">
        <v>0.9125</v>
      </c>
      <c r="H1155" s="16" t="n">
        <v>0.9369</v>
      </c>
      <c r="I1155" s="16" t="n">
        <v>1.6041</v>
      </c>
      <c r="J1155" s="16" t="n">
        <v>1.5932</v>
      </c>
      <c r="K1155" s="17" t="n">
        <v>837</v>
      </c>
      <c r="L1155" s="16" t="n">
        <v>1</v>
      </c>
      <c r="M1155" s="18" t="n">
        <v>8574423.191514269</v>
      </c>
      <c r="N1155" s="18" t="n">
        <v>8928202.772271425</v>
      </c>
      <c r="O1155" s="19" t="n">
        <v>353779.580757156</v>
      </c>
      <c r="P1155" s="20" t="n">
        <v>0.04125986936442281</v>
      </c>
      <c r="Q1155" s="27">
        <f>IF(O1155&gt;0,O1155,"")</f>
        <v/>
      </c>
      <c r="R1155" s="28">
        <f>IF(O1155&gt;0,P1155,"")</f>
        <v/>
      </c>
    </row>
    <row r="1156">
      <c r="A1156" t="inlineStr">
        <is>
          <t>180128</t>
        </is>
      </c>
      <c r="B1156" t="inlineStr">
        <is>
          <t>Three Rivers Medical Center</t>
        </is>
      </c>
      <c r="C1156" t="inlineStr">
        <is>
          <t>Kentucky</t>
        </is>
      </c>
      <c r="D1156" t="inlineStr">
        <is>
          <t>KY</t>
        </is>
      </c>
      <c r="E1156" t="inlineStr">
        <is>
          <t>East South Central</t>
        </is>
      </c>
      <c r="F1156" t="inlineStr">
        <is>
          <t>Sole Community Hospital (SCH)</t>
        </is>
      </c>
      <c r="G1156" s="16" t="n">
        <v>0.864</v>
      </c>
      <c r="H1156" s="16" t="n">
        <v>0.8897</v>
      </c>
      <c r="I1156" s="16" t="n">
        <v>1.4253</v>
      </c>
      <c r="J1156" s="16" t="n">
        <v>1.4106</v>
      </c>
      <c r="K1156" s="17" t="n">
        <v>239</v>
      </c>
      <c r="L1156" s="16" t="n">
        <v>1</v>
      </c>
      <c r="M1156" s="18" t="n">
        <v>2106296.869224368</v>
      </c>
      <c r="N1156" s="18" t="n">
        <v>2188456.034737967</v>
      </c>
      <c r="O1156" s="19" t="n">
        <v>82159.16551359883</v>
      </c>
      <c r="P1156" s="20" t="n">
        <v>0.03900645094907892</v>
      </c>
      <c r="Q1156" s="27">
        <f>IF(O1156&gt;0,O1156,"")</f>
        <v/>
      </c>
      <c r="R1156" s="28">
        <f>IF(O1156&gt;0,P1156,"")</f>
        <v/>
      </c>
    </row>
    <row r="1157">
      <c r="A1157" t="inlineStr">
        <is>
          <t>180130</t>
        </is>
      </c>
      <c r="B1157" t="inlineStr">
        <is>
          <t>Baptist Health Louisville</t>
        </is>
      </c>
      <c r="C1157" t="inlineStr">
        <is>
          <t>Kentucky</t>
        </is>
      </c>
      <c r="D1157" t="inlineStr">
        <is>
          <t>KY</t>
        </is>
      </c>
      <c r="E1157" t="inlineStr">
        <is>
          <t>East South Central</t>
        </is>
      </c>
      <c r="F1157" t="inlineStr">
        <is>
          <t>Rural Referral Center (RRC)</t>
        </is>
      </c>
      <c r="G1157" s="16" t="n">
        <v>0.9018</v>
      </c>
      <c r="H1157" s="16" t="n">
        <v>0.9412</v>
      </c>
      <c r="I1157" s="16" t="n">
        <v>1.8197</v>
      </c>
      <c r="J1157" s="16" t="n">
        <v>1.8199</v>
      </c>
      <c r="K1157" s="17" t="n">
        <v>7919</v>
      </c>
      <c r="L1157" s="16" t="n">
        <v>1</v>
      </c>
      <c r="M1157" s="18" t="n">
        <v>91382081.34187175</v>
      </c>
      <c r="N1157" s="18" t="n">
        <v>96758573.89773406</v>
      </c>
      <c r="O1157" s="19" t="n">
        <v>5376492.555862308</v>
      </c>
      <c r="P1157" s="20" t="n">
        <v>0.05883530421842964</v>
      </c>
      <c r="Q1157" s="27">
        <f>IF(O1157&gt;0,O1157,"")</f>
        <v/>
      </c>
      <c r="R1157" s="28">
        <f>IF(O1157&gt;0,P1157,"")</f>
        <v/>
      </c>
    </row>
    <row r="1158">
      <c r="A1158" t="inlineStr">
        <is>
          <t>180132</t>
        </is>
      </c>
      <c r="B1158" t="inlineStr">
        <is>
          <t>Lake Cumberland Regional Hospital</t>
        </is>
      </c>
      <c r="C1158" t="inlineStr">
        <is>
          <t>Kentucky</t>
        </is>
      </c>
      <c r="D1158" t="inlineStr">
        <is>
          <t>KY</t>
        </is>
      </c>
      <c r="E1158" t="inlineStr">
        <is>
          <t>East South Central</t>
        </is>
      </c>
      <c r="F1158" t="inlineStr">
        <is>
          <t>SCH/RRC</t>
        </is>
      </c>
      <c r="G1158" s="16" t="n">
        <v>0.9125</v>
      </c>
      <c r="H1158" s="16" t="n">
        <v>0.901</v>
      </c>
      <c r="I1158" s="16" t="n">
        <v>1.6763</v>
      </c>
      <c r="J1158" s="16" t="n">
        <v>1.6669</v>
      </c>
      <c r="K1158" s="17" t="n">
        <v>1916</v>
      </c>
      <c r="L1158" s="16" t="n">
        <v>1</v>
      </c>
      <c r="M1158" s="18" t="n">
        <v>20511398.26492415</v>
      </c>
      <c r="N1158" s="18" t="n">
        <v>20887905.52924579</v>
      </c>
      <c r="O1158" s="19" t="n">
        <v>376507.2643216401</v>
      </c>
      <c r="P1158" s="20" t="n">
        <v>0.01835600184144893</v>
      </c>
      <c r="Q1158" s="27">
        <f>IF(O1158&gt;0,O1158,"")</f>
        <v/>
      </c>
      <c r="R1158" s="28">
        <f>IF(O1158&gt;0,P1158,"")</f>
        <v/>
      </c>
    </row>
    <row r="1159">
      <c r="A1159" t="inlineStr">
        <is>
          <t>180138</t>
        </is>
      </c>
      <c r="B1159" t="inlineStr">
        <is>
          <t>Baptist Health La Grange</t>
        </is>
      </c>
      <c r="C1159" t="inlineStr">
        <is>
          <t>Kentucky</t>
        </is>
      </c>
      <c r="D1159" t="inlineStr">
        <is>
          <t>KY</t>
        </is>
      </c>
      <c r="E1159" t="inlineStr">
        <is>
          <t>East South Central</t>
        </is>
      </c>
      <c r="F1159" t="inlineStr">
        <is>
          <t>IPPS</t>
        </is>
      </c>
      <c r="G1159" s="16" t="n">
        <v>0.9018</v>
      </c>
      <c r="H1159" s="16" t="n">
        <v>0.9369</v>
      </c>
      <c r="I1159" s="16" t="n">
        <v>1.5591</v>
      </c>
      <c r="J1159" s="16" t="n">
        <v>1.5588</v>
      </c>
      <c r="K1159" s="17" t="n">
        <v>361</v>
      </c>
      <c r="L1159" s="16" t="n">
        <v>1</v>
      </c>
      <c r="M1159" s="18" t="n">
        <v>3569209.833496984</v>
      </c>
      <c r="N1159" s="18" t="n">
        <v>3767609.54471035</v>
      </c>
      <c r="O1159" s="19" t="n">
        <v>198399.7112133661</v>
      </c>
      <c r="P1159" s="20" t="n">
        <v>0.05558645203523414</v>
      </c>
      <c r="Q1159" s="27">
        <f>IF(O1159&gt;0,O1159,"")</f>
        <v/>
      </c>
      <c r="R1159" s="28">
        <f>IF(O1159&gt;0,P1159,"")</f>
        <v/>
      </c>
    </row>
    <row r="1160">
      <c r="A1160" t="inlineStr">
        <is>
          <t>180141</t>
        </is>
      </c>
      <c r="B1160" t="inlineStr">
        <is>
          <t>University Of Louisville Hospital</t>
        </is>
      </c>
      <c r="C1160" t="inlineStr">
        <is>
          <t>Kentucky</t>
        </is>
      </c>
      <c r="D1160" t="inlineStr">
        <is>
          <t>KY</t>
        </is>
      </c>
      <c r="E1160" t="inlineStr">
        <is>
          <t>East South Central</t>
        </is>
      </c>
      <c r="F1160" t="inlineStr">
        <is>
          <t>Rural Referral Center (RRC)</t>
        </is>
      </c>
      <c r="G1160" s="16" t="n">
        <v>0.9018</v>
      </c>
      <c r="H1160" s="16" t="n">
        <v>0.9412</v>
      </c>
      <c r="I1160" s="16" t="n">
        <v>2.231</v>
      </c>
      <c r="J1160" s="16" t="n">
        <v>2.231</v>
      </c>
      <c r="K1160" s="17" t="n">
        <v>2329</v>
      </c>
      <c r="L1160" s="16" t="n">
        <v>1</v>
      </c>
      <c r="M1160" s="18" t="n">
        <v>32950345.00449686</v>
      </c>
      <c r="N1160" s="18" t="n">
        <v>34885154.41148154</v>
      </c>
      <c r="O1160" s="19" t="n">
        <v>1934809.406984679</v>
      </c>
      <c r="P1160" s="20" t="n">
        <v>0.05871894229698136</v>
      </c>
      <c r="Q1160" s="27">
        <f>IF(O1160&gt;0,O1160,"")</f>
        <v/>
      </c>
      <c r="R1160" s="28">
        <f>IF(O1160&gt;0,P1160,"")</f>
        <v/>
      </c>
    </row>
    <row r="1161">
      <c r="A1161" t="inlineStr">
        <is>
          <t>180143</t>
        </is>
      </c>
      <c r="B1161" t="inlineStr">
        <is>
          <t>Chi Saint Joseph East</t>
        </is>
      </c>
      <c r="C1161" t="inlineStr">
        <is>
          <t>Kentucky</t>
        </is>
      </c>
      <c r="D1161" t="inlineStr">
        <is>
          <t>KY</t>
        </is>
      </c>
      <c r="E1161" t="inlineStr">
        <is>
          <t>East South Central</t>
        </is>
      </c>
      <c r="F1161" t="inlineStr">
        <is>
          <t>IPPS</t>
        </is>
      </c>
      <c r="G1161" s="16" t="n">
        <v>0.9265</v>
      </c>
      <c r="H1161" s="16" t="n">
        <v>0.9191</v>
      </c>
      <c r="I1161" s="16" t="n">
        <v>1.6492</v>
      </c>
      <c r="J1161" s="16" t="n">
        <v>1.6423</v>
      </c>
      <c r="K1161" s="17" t="n">
        <v>383</v>
      </c>
      <c r="L1161" s="16" t="n">
        <v>1</v>
      </c>
      <c r="M1161" s="18" t="n">
        <v>4070875.771307996</v>
      </c>
      <c r="N1161" s="18" t="n">
        <v>4162964.194181679</v>
      </c>
      <c r="O1161" s="19" t="n">
        <v>92088.42287368327</v>
      </c>
      <c r="P1161" s="20" t="n">
        <v>0.02262128054182668</v>
      </c>
      <c r="Q1161" s="27">
        <f>IF(O1161&gt;0,O1161,"")</f>
        <v/>
      </c>
      <c r="R1161" s="28">
        <f>IF(O1161&gt;0,P1161,"")</f>
        <v/>
      </c>
    </row>
    <row r="1162">
      <c r="A1162" t="inlineStr">
        <is>
          <t>180149</t>
        </is>
      </c>
      <c r="B1162" t="inlineStr">
        <is>
          <t>T J Health Columbia</t>
        </is>
      </c>
      <c r="C1162" t="inlineStr">
        <is>
          <t>Kentucky</t>
        </is>
      </c>
      <c r="D1162" t="inlineStr">
        <is>
          <t>KY</t>
        </is>
      </c>
      <c r="E1162" t="inlineStr">
        <is>
          <t>East South Central</t>
        </is>
      </c>
      <c r="F1162" t="inlineStr">
        <is>
          <t>IPPS</t>
        </is>
      </c>
      <c r="G1162" s="16" t="n">
        <v>0.864</v>
      </c>
      <c r="H1162" s="16" t="n">
        <v>0.8897</v>
      </c>
      <c r="I1162" s="16" t="n">
        <v>1.026</v>
      </c>
      <c r="J1162" s="16" t="n">
        <v>1.0094</v>
      </c>
      <c r="K1162" s="17" t="n">
        <v>100</v>
      </c>
      <c r="L1162" s="16" t="n">
        <v>1</v>
      </c>
      <c r="M1162" s="18" t="n">
        <v>634399.3902844799</v>
      </c>
      <c r="N1162" s="18" t="n">
        <v>655238.4075456492</v>
      </c>
      <c r="O1162" s="19" t="n">
        <v>20839.01726116927</v>
      </c>
      <c r="P1162" s="20" t="n">
        <v>0.03284841943467908</v>
      </c>
      <c r="Q1162" s="27">
        <f>IF(O1162&gt;0,O1162,"")</f>
        <v/>
      </c>
      <c r="R1162" s="28">
        <f>IF(O1162&gt;0,P1162,"")</f>
        <v/>
      </c>
    </row>
    <row r="1163">
      <c r="A1163" t="inlineStr">
        <is>
          <t>180154</t>
        </is>
      </c>
      <c r="B1163" t="inlineStr">
        <is>
          <t>Pineville Community Health Center, Inc</t>
        </is>
      </c>
      <c r="C1163" t="inlineStr">
        <is>
          <t>Kentucky</t>
        </is>
      </c>
      <c r="D1163" t="inlineStr">
        <is>
          <t>KY</t>
        </is>
      </c>
      <c r="E1163" t="inlineStr">
        <is>
          <t>East South Central</t>
        </is>
      </c>
      <c r="F1163" t="inlineStr">
        <is>
          <t>IPPS</t>
        </is>
      </c>
      <c r="G1163" s="16" t="n">
        <v>0.864</v>
      </c>
      <c r="H1163" s="16" t="n">
        <v>0.8897</v>
      </c>
      <c r="I1163" s="16" t="n">
        <v>1.0911</v>
      </c>
      <c r="J1163" s="16" t="n">
        <v>1.0756</v>
      </c>
      <c r="K1163" s="17" t="n">
        <v>57</v>
      </c>
      <c r="L1163" s="16" t="n">
        <v>1</v>
      </c>
      <c r="M1163" s="18" t="n">
        <v>384551.763744109</v>
      </c>
      <c r="N1163" s="18" t="n">
        <v>397980.409905862</v>
      </c>
      <c r="O1163" s="19" t="n">
        <v>13428.64616175304</v>
      </c>
      <c r="P1163" s="20" t="n">
        <v>0.03492025632910326</v>
      </c>
      <c r="Q1163" s="27">
        <f>IF(O1163&gt;0,O1163,"")</f>
        <v/>
      </c>
      <c r="R1163" s="28">
        <f>IF(O1163&gt;0,P1163,"")</f>
        <v/>
      </c>
    </row>
    <row r="1164">
      <c r="A1164" t="inlineStr">
        <is>
          <t>190002</t>
        </is>
      </c>
      <c r="B1164" t="inlineStr">
        <is>
          <t>Ochsner Lafayette General Medical Center</t>
        </is>
      </c>
      <c r="C1164" t="inlineStr">
        <is>
          <t>Louisiana</t>
        </is>
      </c>
      <c r="D1164" t="inlineStr">
        <is>
          <t>LA</t>
        </is>
      </c>
      <c r="E1164" t="inlineStr">
        <is>
          <t>West South Central</t>
        </is>
      </c>
      <c r="F1164" t="inlineStr">
        <is>
          <t>Rural Referral Center (RRC)</t>
        </is>
      </c>
      <c r="G1164" s="16" t="n">
        <v>0.8105</v>
      </c>
      <c r="H1164" s="16" t="n">
        <v>0.7913</v>
      </c>
      <c r="I1164" s="16" t="n">
        <v>2.0656</v>
      </c>
      <c r="J1164" s="16" t="n">
        <v>2.0756</v>
      </c>
      <c r="K1164" s="17" t="n">
        <v>5459</v>
      </c>
      <c r="L1164" s="16" t="n">
        <v>1</v>
      </c>
      <c r="M1164" s="18" t="n">
        <v>67197114.11774556</v>
      </c>
      <c r="N1164" s="18" t="n">
        <v>68735081.44817083</v>
      </c>
      <c r="O1164" s="19" t="n">
        <v>1537967.330425262</v>
      </c>
      <c r="P1164" s="20" t="n">
        <v>0.02288740149956994</v>
      </c>
      <c r="Q1164" s="27">
        <f>IF(O1164&gt;0,O1164,"")</f>
        <v/>
      </c>
      <c r="R1164" s="28">
        <f>IF(O1164&gt;0,P1164,"")</f>
        <v/>
      </c>
    </row>
    <row r="1165">
      <c r="A1165" t="inlineStr">
        <is>
          <t>190004</t>
        </is>
      </c>
      <c r="B1165" t="inlineStr">
        <is>
          <t>Thibodaux Regional Medical Center</t>
        </is>
      </c>
      <c r="C1165" t="inlineStr">
        <is>
          <t>Louisiana</t>
        </is>
      </c>
      <c r="D1165" t="inlineStr">
        <is>
          <t>LA</t>
        </is>
      </c>
      <c r="E1165" t="inlineStr">
        <is>
          <t>West South Central</t>
        </is>
      </c>
      <c r="F1165" t="inlineStr">
        <is>
          <t>IPPS</t>
        </is>
      </c>
      <c r="G1165" s="16" t="n">
        <v>0.8105</v>
      </c>
      <c r="H1165" s="16" t="n">
        <v>0.7913</v>
      </c>
      <c r="I1165" s="16" t="n">
        <v>1.6332</v>
      </c>
      <c r="J1165" s="16" t="n">
        <v>1.6269</v>
      </c>
      <c r="K1165" s="17" t="n">
        <v>1542</v>
      </c>
      <c r="L1165" s="16" t="n">
        <v>1</v>
      </c>
      <c r="M1165" s="18" t="n">
        <v>15007731.37963347</v>
      </c>
      <c r="N1165" s="18" t="n">
        <v>15218327.57844174</v>
      </c>
      <c r="O1165" s="19" t="n">
        <v>210596.1988082696</v>
      </c>
      <c r="P1165" s="20" t="n">
        <v>0.01403251387441963</v>
      </c>
      <c r="Q1165" s="27">
        <f>IF(O1165&gt;0,O1165,"")</f>
        <v/>
      </c>
      <c r="R1165" s="28">
        <f>IF(O1165&gt;0,P1165,"")</f>
        <v/>
      </c>
    </row>
    <row r="1166">
      <c r="A1166" t="inlineStr">
        <is>
          <t>190005</t>
        </is>
      </c>
      <c r="B1166" t="inlineStr">
        <is>
          <t>University Medical Center New Orleans</t>
        </is>
      </c>
      <c r="C1166" t="inlineStr">
        <is>
          <t>Louisiana</t>
        </is>
      </c>
      <c r="D1166" t="inlineStr">
        <is>
          <t>LA</t>
        </is>
      </c>
      <c r="E1166" t="inlineStr">
        <is>
          <t>West South Central</t>
        </is>
      </c>
      <c r="F1166" t="inlineStr">
        <is>
          <t>Rural Referral Center (RRC)</t>
        </is>
      </c>
      <c r="G1166" s="16" t="n">
        <v>0.8105</v>
      </c>
      <c r="H1166" s="16" t="n">
        <v>0.827</v>
      </c>
      <c r="I1166" s="16" t="n">
        <v>2.3315</v>
      </c>
      <c r="J1166" s="16" t="n">
        <v>2.3366</v>
      </c>
      <c r="K1166" s="17" t="n">
        <v>1213</v>
      </c>
      <c r="L1166" s="16" t="n">
        <v>1</v>
      </c>
      <c r="M1166" s="18" t="n">
        <v>16853399.8043315</v>
      </c>
      <c r="N1166" s="18" t="n">
        <v>17630726.43440403</v>
      </c>
      <c r="O1166" s="19" t="n">
        <v>777326.6300725341</v>
      </c>
      <c r="P1166" s="20" t="n">
        <v>0.04612283806812398</v>
      </c>
      <c r="Q1166" s="27">
        <f>IF(O1166&gt;0,O1166,"")</f>
        <v/>
      </c>
      <c r="R1166" s="28">
        <f>IF(O1166&gt;0,P1166,"")</f>
        <v/>
      </c>
    </row>
    <row r="1167">
      <c r="A1167" t="inlineStr">
        <is>
          <t>190006</t>
        </is>
      </c>
      <c r="B1167" t="inlineStr">
        <is>
          <t>Ochsner University Hospital And Clinics</t>
        </is>
      </c>
      <c r="C1167" t="inlineStr">
        <is>
          <t>Louisiana</t>
        </is>
      </c>
      <c r="D1167" t="inlineStr">
        <is>
          <t>LA</t>
        </is>
      </c>
      <c r="E1167" t="inlineStr">
        <is>
          <t>West South Central</t>
        </is>
      </c>
      <c r="F1167" t="inlineStr">
        <is>
          <t>IPPS</t>
        </is>
      </c>
      <c r="G1167" s="16" t="n">
        <v>0.8105</v>
      </c>
      <c r="H1167" s="16" t="n">
        <v>0.7913</v>
      </c>
      <c r="I1167" s="16" t="n">
        <v>1.5879</v>
      </c>
      <c r="J1167" s="16" t="n">
        <v>1.5857</v>
      </c>
      <c r="K1167" s="17" t="n">
        <v>317</v>
      </c>
      <c r="L1167" s="16" t="n">
        <v>1</v>
      </c>
      <c r="M1167" s="18" t="n">
        <v>2999671.616366855</v>
      </c>
      <c r="N1167" s="18" t="n">
        <v>3049312.848550787</v>
      </c>
      <c r="O1167" s="19" t="n">
        <v>49641.2321839314</v>
      </c>
      <c r="P1167" s="20" t="n">
        <v>0.01654888885605948</v>
      </c>
      <c r="Q1167" s="27">
        <f>IF(O1167&gt;0,O1167,"")</f>
        <v/>
      </c>
      <c r="R1167" s="28">
        <f>IF(O1167&gt;0,P1167,"")</f>
        <v/>
      </c>
    </row>
    <row r="1168">
      <c r="A1168" t="inlineStr">
        <is>
          <t>190007</t>
        </is>
      </c>
      <c r="B1168" t="inlineStr">
        <is>
          <t>Natchitoches Regional Medical Center</t>
        </is>
      </c>
      <c r="C1168" t="inlineStr">
        <is>
          <t>Louisiana</t>
        </is>
      </c>
      <c r="D1168" t="inlineStr">
        <is>
          <t>LA</t>
        </is>
      </c>
      <c r="E1168" t="inlineStr">
        <is>
          <t>West South Central</t>
        </is>
      </c>
      <c r="F1168" t="inlineStr">
        <is>
          <t>Sole Community Hospital (SCH)</t>
        </is>
      </c>
      <c r="G1168" s="16" t="n">
        <v>0.8105</v>
      </c>
      <c r="H1168" s="16" t="n">
        <v>0.7913</v>
      </c>
      <c r="I1168" s="16" t="n">
        <v>1.5659</v>
      </c>
      <c r="J1168" s="16" t="n">
        <v>1.5592</v>
      </c>
      <c r="K1168" s="17" t="n">
        <v>398</v>
      </c>
      <c r="L1168" s="16" t="n">
        <v>1</v>
      </c>
      <c r="M1168" s="18" t="n">
        <v>3713970.065138521</v>
      </c>
      <c r="N1168" s="18" t="n">
        <v>3764493.863027849</v>
      </c>
      <c r="O1168" s="19" t="n">
        <v>50523.7978893281</v>
      </c>
      <c r="P1168" s="20" t="n">
        <v>0.01360371704758037</v>
      </c>
      <c r="Q1168" s="27">
        <f>IF(O1168&gt;0,O1168,"")</f>
        <v/>
      </c>
      <c r="R1168" s="28">
        <f>IF(O1168&gt;0,P1168,"")</f>
        <v/>
      </c>
    </row>
    <row r="1169">
      <c r="A1169" t="inlineStr">
        <is>
          <t>190008</t>
        </is>
      </c>
      <c r="B1169" t="inlineStr">
        <is>
          <t>Terrebonne General Health System</t>
        </is>
      </c>
      <c r="C1169" t="inlineStr">
        <is>
          <t>Louisiana</t>
        </is>
      </c>
      <c r="D1169" t="inlineStr">
        <is>
          <t>LA</t>
        </is>
      </c>
      <c r="E1169" t="inlineStr">
        <is>
          <t>West South Central</t>
        </is>
      </c>
      <c r="F1169" t="inlineStr">
        <is>
          <t>Rural Referral Center (RRC)</t>
        </is>
      </c>
      <c r="G1169" s="16" t="n">
        <v>0.8105</v>
      </c>
      <c r="H1169" s="16" t="n">
        <v>0.7913</v>
      </c>
      <c r="I1169" s="16" t="n">
        <v>2.2733</v>
      </c>
      <c r="J1169" s="16" t="n">
        <v>2.2785</v>
      </c>
      <c r="K1169" s="17" t="n">
        <v>1486</v>
      </c>
      <c r="L1169" s="16" t="n">
        <v>1</v>
      </c>
      <c r="M1169" s="18" t="n">
        <v>20131070.23965216</v>
      </c>
      <c r="N1169" s="18" t="n">
        <v>20539484.41319397</v>
      </c>
      <c r="O1169" s="19" t="n">
        <v>408414.1735418029</v>
      </c>
      <c r="P1169" s="20" t="n">
        <v>0.02028775264701772</v>
      </c>
      <c r="Q1169" s="27">
        <f>IF(O1169&gt;0,O1169,"")</f>
        <v/>
      </c>
      <c r="R1169" s="28">
        <f>IF(O1169&gt;0,P1169,"")</f>
        <v/>
      </c>
    </row>
    <row r="1170">
      <c r="A1170" t="inlineStr">
        <is>
          <t>190011</t>
        </is>
      </c>
      <c r="B1170" t="inlineStr">
        <is>
          <t>Ochsner Lsu Health Monroe</t>
        </is>
      </c>
      <c r="C1170" t="inlineStr">
        <is>
          <t>Louisiana</t>
        </is>
      </c>
      <c r="D1170" t="inlineStr">
        <is>
          <t>LA</t>
        </is>
      </c>
      <c r="E1170" t="inlineStr">
        <is>
          <t>West South Central</t>
        </is>
      </c>
      <c r="F1170" t="inlineStr">
        <is>
          <t>IPPS</t>
        </is>
      </c>
      <c r="G1170" s="16" t="n">
        <v>0.8105</v>
      </c>
      <c r="H1170" s="16" t="n">
        <v>0.7913</v>
      </c>
      <c r="I1170" s="16" t="n">
        <v>1.4624</v>
      </c>
      <c r="J1170" s="16" t="n">
        <v>1.4527</v>
      </c>
      <c r="K1170" s="17" t="n">
        <v>454</v>
      </c>
      <c r="L1170" s="16" t="n">
        <v>1</v>
      </c>
      <c r="M1170" s="18" t="n">
        <v>3956519.714222482</v>
      </c>
      <c r="N1170" s="18" t="n">
        <v>4000861.198321864</v>
      </c>
      <c r="O1170" s="19" t="n">
        <v>44341.48409938114</v>
      </c>
      <c r="P1170" s="20" t="n">
        <v>0.01120719402458353</v>
      </c>
      <c r="Q1170" s="27">
        <f>IF(O1170&gt;0,O1170,"")</f>
        <v/>
      </c>
      <c r="R1170" s="28">
        <f>IF(O1170&gt;0,P1170,"")</f>
        <v/>
      </c>
    </row>
    <row r="1171">
      <c r="A1171" t="inlineStr">
        <is>
          <t>190013</t>
        </is>
      </c>
      <c r="B1171" t="inlineStr">
        <is>
          <t>West Calcasieu Cameron Hospital</t>
        </is>
      </c>
      <c r="C1171" t="inlineStr">
        <is>
          <t>Louisiana</t>
        </is>
      </c>
      <c r="D1171" t="inlineStr">
        <is>
          <t>LA</t>
        </is>
      </c>
      <c r="E1171" t="inlineStr">
        <is>
          <t>West South Central</t>
        </is>
      </c>
      <c r="F1171" t="inlineStr">
        <is>
          <t>IPPS</t>
        </is>
      </c>
      <c r="G1171" s="16" t="n">
        <v>0.8105</v>
      </c>
      <c r="H1171" s="16" t="n">
        <v>0.801</v>
      </c>
      <c r="I1171" s="16" t="n">
        <v>1.4536</v>
      </c>
      <c r="J1171" s="16" t="n">
        <v>1.4436</v>
      </c>
      <c r="K1171" s="17" t="n">
        <v>523</v>
      </c>
      <c r="L1171" s="16" t="n">
        <v>1</v>
      </c>
      <c r="M1171" s="18" t="n">
        <v>4530414.159270136</v>
      </c>
      <c r="N1171" s="18" t="n">
        <v>4611688.623434759</v>
      </c>
      <c r="O1171" s="19" t="n">
        <v>81274.46416462306</v>
      </c>
      <c r="P1171" s="20" t="n">
        <v>0.01793974266090424</v>
      </c>
      <c r="Q1171" s="27">
        <f>IF(O1171&gt;0,O1171,"")</f>
        <v/>
      </c>
      <c r="R1171" s="28">
        <f>IF(O1171&gt;0,P1171,"")</f>
        <v/>
      </c>
    </row>
    <row r="1172">
      <c r="A1172" t="inlineStr">
        <is>
          <t>190014</t>
        </is>
      </c>
      <c r="B1172" t="inlineStr">
        <is>
          <t>Ochsner St Mary</t>
        </is>
      </c>
      <c r="C1172" t="inlineStr">
        <is>
          <t>Louisiana</t>
        </is>
      </c>
      <c r="D1172" t="inlineStr">
        <is>
          <t>LA</t>
        </is>
      </c>
      <c r="E1172" t="inlineStr">
        <is>
          <t>West South Central</t>
        </is>
      </c>
      <c r="F1172" t="inlineStr">
        <is>
          <t>Sole Community Hospital (SCH)</t>
        </is>
      </c>
      <c r="G1172" s="16" t="n">
        <v>0.8105</v>
      </c>
      <c r="H1172" s="16" t="n">
        <v>0.7913</v>
      </c>
      <c r="I1172" s="16" t="n">
        <v>1.3108</v>
      </c>
      <c r="J1172" s="16" t="n">
        <v>1.2957</v>
      </c>
      <c r="K1172" s="17" t="n">
        <v>233</v>
      </c>
      <c r="L1172" s="16" t="n">
        <v>1</v>
      </c>
      <c r="M1172" s="18" t="n">
        <v>1820051.414557898</v>
      </c>
      <c r="N1172" s="18" t="n">
        <v>1831395.214769602</v>
      </c>
      <c r="O1172" s="19" t="n">
        <v>11343.80021170434</v>
      </c>
      <c r="P1172" s="20" t="n">
        <v>0.006232681187448662</v>
      </c>
      <c r="Q1172" s="27">
        <f>IF(O1172&gt;0,O1172,"")</f>
        <v/>
      </c>
      <c r="R1172" s="28">
        <f>IF(O1172&gt;0,P1172,"")</f>
        <v/>
      </c>
    </row>
    <row r="1173">
      <c r="A1173" t="inlineStr">
        <is>
          <t>190015</t>
        </is>
      </c>
      <c r="B1173" t="inlineStr">
        <is>
          <t>North Oaks Medical Center, L L C</t>
        </is>
      </c>
      <c r="C1173" t="inlineStr">
        <is>
          <t>Louisiana</t>
        </is>
      </c>
      <c r="D1173" t="inlineStr">
        <is>
          <t>LA</t>
        </is>
      </c>
      <c r="E1173" t="inlineStr">
        <is>
          <t>West South Central</t>
        </is>
      </c>
      <c r="F1173" t="inlineStr">
        <is>
          <t>Rural Referral Center (RRC)</t>
        </is>
      </c>
      <c r="G1173" s="16" t="n">
        <v>0.8249</v>
      </c>
      <c r="H1173" s="16" t="n">
        <v>0.827</v>
      </c>
      <c r="I1173" s="16" t="n">
        <v>1.9212</v>
      </c>
      <c r="J1173" s="16" t="n">
        <v>1.9179</v>
      </c>
      <c r="K1173" s="17" t="n">
        <v>2236</v>
      </c>
      <c r="L1173" s="16" t="n">
        <v>1</v>
      </c>
      <c r="M1173" s="18" t="n">
        <v>25858729.78193673</v>
      </c>
      <c r="N1173" s="18" t="n">
        <v>26676127.95778875</v>
      </c>
      <c r="O1173" s="19" t="n">
        <v>817398.1758520193</v>
      </c>
      <c r="P1173" s="20" t="n">
        <v>0.03161014414648479</v>
      </c>
      <c r="Q1173" s="27">
        <f>IF(O1173&gt;0,O1173,"")</f>
        <v/>
      </c>
      <c r="R1173" s="28">
        <f>IF(O1173&gt;0,P1173,"")</f>
        <v/>
      </c>
    </row>
    <row r="1174">
      <c r="A1174" t="inlineStr">
        <is>
          <t>190017</t>
        </is>
      </c>
      <c r="B1174" t="inlineStr">
        <is>
          <t>Opelousas General Health System</t>
        </is>
      </c>
      <c r="C1174" t="inlineStr">
        <is>
          <t>Louisiana</t>
        </is>
      </c>
      <c r="D1174" t="inlineStr">
        <is>
          <t>LA</t>
        </is>
      </c>
      <c r="E1174" t="inlineStr">
        <is>
          <t>West South Central</t>
        </is>
      </c>
      <c r="F1174" t="inlineStr">
        <is>
          <t>Rural Referral Center (RRC)</t>
        </is>
      </c>
      <c r="G1174" s="16" t="n">
        <v>0.8105</v>
      </c>
      <c r="H1174" s="16" t="n">
        <v>0.7913</v>
      </c>
      <c r="I1174" s="16" t="n">
        <v>1.8677</v>
      </c>
      <c r="J1174" s="16" t="n">
        <v>1.8693</v>
      </c>
      <c r="K1174" s="17" t="n">
        <v>1038</v>
      </c>
      <c r="L1174" s="16" t="n">
        <v>1</v>
      </c>
      <c r="M1174" s="18" t="n">
        <v>11553026.64819125</v>
      </c>
      <c r="N1174" s="18" t="n">
        <v>11770585.1869145</v>
      </c>
      <c r="O1174" s="19" t="n">
        <v>217558.5387232509</v>
      </c>
      <c r="P1174" s="20" t="n">
        <v>0.01883130242388145</v>
      </c>
      <c r="Q1174" s="27">
        <f>IF(O1174&gt;0,O1174,"")</f>
        <v/>
      </c>
      <c r="R1174" s="28">
        <f>IF(O1174&gt;0,P1174,"")</f>
        <v/>
      </c>
    </row>
    <row r="1175">
      <c r="A1175" t="inlineStr">
        <is>
          <t>190019</t>
        </is>
      </c>
      <c r="B1175" t="inlineStr">
        <is>
          <t>Christus St Frances Cabrini Hospital</t>
        </is>
      </c>
      <c r="C1175" t="inlineStr">
        <is>
          <t>Louisiana</t>
        </is>
      </c>
      <c r="D1175" t="inlineStr">
        <is>
          <t>LA</t>
        </is>
      </c>
      <c r="E1175" t="inlineStr">
        <is>
          <t>West South Central</t>
        </is>
      </c>
      <c r="F1175" t="inlineStr">
        <is>
          <t>IPPS</t>
        </is>
      </c>
      <c r="G1175" s="16" t="n">
        <v>0.8728</v>
      </c>
      <c r="H1175" s="16" t="n">
        <v>0.8816000000000001</v>
      </c>
      <c r="I1175" s="16" t="n">
        <v>1.7674</v>
      </c>
      <c r="J1175" s="16" t="n">
        <v>1.7665</v>
      </c>
      <c r="K1175" s="17" t="n">
        <v>3920</v>
      </c>
      <c r="L1175" s="16" t="n">
        <v>1</v>
      </c>
      <c r="M1175" s="18" t="n">
        <v>43093953.73385319</v>
      </c>
      <c r="N1175" s="18" t="n">
        <v>44708314.2091203</v>
      </c>
      <c r="O1175" s="19" t="n">
        <v>1614360.475267112</v>
      </c>
      <c r="P1175" s="20" t="n">
        <v>0.03746141477844777</v>
      </c>
      <c r="Q1175" s="27">
        <f>IF(O1175&gt;0,O1175,"")</f>
        <v/>
      </c>
      <c r="R1175" s="28">
        <f>IF(O1175&gt;0,P1175,"")</f>
        <v/>
      </c>
    </row>
    <row r="1176">
      <c r="A1176" t="inlineStr">
        <is>
          <t>190020</t>
        </is>
      </c>
      <c r="B1176" t="inlineStr">
        <is>
          <t>Lane Regional Medical Center</t>
        </is>
      </c>
      <c r="C1176" t="inlineStr">
        <is>
          <t>Louisiana</t>
        </is>
      </c>
      <c r="D1176" t="inlineStr">
        <is>
          <t>LA</t>
        </is>
      </c>
      <c r="E1176" t="inlineStr">
        <is>
          <t>West South Central</t>
        </is>
      </c>
      <c r="F1176" t="inlineStr">
        <is>
          <t>IPPS</t>
        </is>
      </c>
      <c r="G1176" s="16" t="n">
        <v>0.8105</v>
      </c>
      <c r="H1176" s="16" t="n">
        <v>0.795</v>
      </c>
      <c r="I1176" s="16" t="n">
        <v>1.6268</v>
      </c>
      <c r="J1176" s="16" t="n">
        <v>1.6236</v>
      </c>
      <c r="K1176" s="17" t="n">
        <v>522</v>
      </c>
      <c r="L1176" s="16" t="n">
        <v>1</v>
      </c>
      <c r="M1176" s="18" t="n">
        <v>5060529.600597269</v>
      </c>
      <c r="N1176" s="18" t="n">
        <v>5154826.809513981</v>
      </c>
      <c r="O1176" s="19" t="n">
        <v>94297.20891671162</v>
      </c>
      <c r="P1176" s="20" t="n">
        <v>0.01863386174158179</v>
      </c>
      <c r="Q1176" s="27">
        <f>IF(O1176&gt;0,O1176,"")</f>
        <v/>
      </c>
      <c r="R1176" s="28">
        <f>IF(O1176&gt;0,P1176,"")</f>
        <v/>
      </c>
    </row>
    <row r="1177">
      <c r="A1177" t="inlineStr">
        <is>
          <t>190025</t>
        </is>
      </c>
      <c r="B1177" t="inlineStr">
        <is>
          <t>Savoy Medical Center</t>
        </is>
      </c>
      <c r="C1177" t="inlineStr">
        <is>
          <t>Louisiana</t>
        </is>
      </c>
      <c r="D1177" t="inlineStr">
        <is>
          <t>LA</t>
        </is>
      </c>
      <c r="E1177" t="inlineStr">
        <is>
          <t>West South Central</t>
        </is>
      </c>
      <c r="F1177" t="inlineStr">
        <is>
          <t>IPPS</t>
        </is>
      </c>
      <c r="G1177" s="16" t="n">
        <v>0.8105</v>
      </c>
      <c r="H1177" s="16" t="n">
        <v>0.7913</v>
      </c>
      <c r="I1177" s="16" t="n">
        <v>1.2548</v>
      </c>
      <c r="J1177" s="16" t="n">
        <v>1.2405</v>
      </c>
      <c r="K1177" s="17" t="n">
        <v>122</v>
      </c>
      <c r="L1177" s="16" t="n">
        <v>1</v>
      </c>
      <c r="M1177" s="18" t="n">
        <v>912274.7266631541</v>
      </c>
      <c r="N1177" s="18" t="n">
        <v>918075.2816875839</v>
      </c>
      <c r="O1177" s="19" t="n">
        <v>5800.555024429807</v>
      </c>
      <c r="P1177" s="20" t="n">
        <v>0.006358342344577072</v>
      </c>
      <c r="Q1177" s="27">
        <f>IF(O1177&gt;0,O1177,"")</f>
        <v/>
      </c>
      <c r="R1177" s="28">
        <f>IF(O1177&gt;0,P1177,"")</f>
        <v/>
      </c>
    </row>
    <row r="1178">
      <c r="A1178" t="inlineStr">
        <is>
          <t>190026</t>
        </is>
      </c>
      <c r="B1178" t="inlineStr">
        <is>
          <t>Rapides Regional Medical Center</t>
        </is>
      </c>
      <c r="C1178" t="inlineStr">
        <is>
          <t>Louisiana</t>
        </is>
      </c>
      <c r="D1178" t="inlineStr">
        <is>
          <t>LA</t>
        </is>
      </c>
      <c r="E1178" t="inlineStr">
        <is>
          <t>West South Central</t>
        </is>
      </c>
      <c r="F1178" t="inlineStr">
        <is>
          <t>IPPS</t>
        </is>
      </c>
      <c r="G1178" s="16" t="n">
        <v>0.8728</v>
      </c>
      <c r="H1178" s="16" t="n">
        <v>0.8816000000000001</v>
      </c>
      <c r="I1178" s="16" t="n">
        <v>2.0064</v>
      </c>
      <c r="J1178" s="16" t="n">
        <v>2.0024</v>
      </c>
      <c r="K1178" s="17" t="n">
        <v>3280</v>
      </c>
      <c r="L1178" s="16" t="n">
        <v>1</v>
      </c>
      <c r="M1178" s="18" t="n">
        <v>40934245.15702444</v>
      </c>
      <c r="N1178" s="18" t="n">
        <v>42404628.81480204</v>
      </c>
      <c r="O1178" s="19" t="n">
        <v>1470383.6577776</v>
      </c>
      <c r="P1178" s="20" t="n">
        <v>0.03592062470279307</v>
      </c>
      <c r="Q1178" s="27">
        <f>IF(O1178&gt;0,O1178,"")</f>
        <v/>
      </c>
      <c r="R1178" s="28">
        <f>IF(O1178&gt;0,P1178,"")</f>
        <v/>
      </c>
    </row>
    <row r="1179">
      <c r="A1179" t="inlineStr">
        <is>
          <t>190027</t>
        </is>
      </c>
      <c r="B1179" t="inlineStr">
        <is>
          <t>Christus Ochsner St Patrick Hospital</t>
        </is>
      </c>
      <c r="C1179" t="inlineStr">
        <is>
          <t>Louisiana</t>
        </is>
      </c>
      <c r="D1179" t="inlineStr">
        <is>
          <t>LA</t>
        </is>
      </c>
      <c r="E1179" t="inlineStr">
        <is>
          <t>West South Central</t>
        </is>
      </c>
      <c r="F1179" t="inlineStr">
        <is>
          <t>Rural Referral Center (RRC)</t>
        </is>
      </c>
      <c r="G1179" s="16" t="n">
        <v>0.8478</v>
      </c>
      <c r="H1179" s="16" t="n">
        <v>0.8054</v>
      </c>
      <c r="I1179" s="16" t="n">
        <v>1.9801</v>
      </c>
      <c r="J1179" s="16" t="n">
        <v>1.9859</v>
      </c>
      <c r="K1179" s="17" t="n">
        <v>1731</v>
      </c>
      <c r="L1179" s="16" t="n">
        <v>1</v>
      </c>
      <c r="M1179" s="18" t="n">
        <v>20960881.2264842</v>
      </c>
      <c r="N1179" s="18" t="n">
        <v>21062759.22662128</v>
      </c>
      <c r="O1179" s="19" t="n">
        <v>101878.0001370832</v>
      </c>
      <c r="P1179" s="20" t="n">
        <v>0.004860387263125167</v>
      </c>
      <c r="Q1179" s="27">
        <f>IF(O1179&gt;0,O1179,"")</f>
        <v/>
      </c>
      <c r="R1179" s="28">
        <f>IF(O1179&gt;0,P1179,"")</f>
        <v/>
      </c>
    </row>
    <row r="1180">
      <c r="A1180" t="inlineStr">
        <is>
          <t>190034</t>
        </is>
      </c>
      <c r="B1180" t="inlineStr">
        <is>
          <t>Abbeville General Hospital</t>
        </is>
      </c>
      <c r="C1180" t="inlineStr">
        <is>
          <t>Louisiana</t>
        </is>
      </c>
      <c r="D1180" t="inlineStr">
        <is>
          <t>LA</t>
        </is>
      </c>
      <c r="E1180" t="inlineStr">
        <is>
          <t>West South Central</t>
        </is>
      </c>
      <c r="F1180" t="inlineStr">
        <is>
          <t>IPPS</t>
        </is>
      </c>
      <c r="G1180" s="16" t="n">
        <v>0.8105</v>
      </c>
      <c r="H1180" s="16" t="n">
        <v>0.7913</v>
      </c>
      <c r="I1180" s="16" t="n">
        <v>1.2998</v>
      </c>
      <c r="J1180" s="16" t="n">
        <v>1.2954</v>
      </c>
      <c r="K1180" s="17" t="n">
        <v>321</v>
      </c>
      <c r="L1180" s="16" t="n">
        <v>1</v>
      </c>
      <c r="M1180" s="18" t="n">
        <v>2486410.710080389</v>
      </c>
      <c r="N1180" s="18" t="n">
        <v>2522496.77937432</v>
      </c>
      <c r="O1180" s="19" t="n">
        <v>36086.06929393066</v>
      </c>
      <c r="P1180" s="20" t="n">
        <v>0.01451331799192739</v>
      </c>
      <c r="Q1180" s="27">
        <f>IF(O1180&gt;0,O1180,"")</f>
        <v/>
      </c>
      <c r="R1180" s="28">
        <f>IF(O1180&gt;0,P1180,"")</f>
        <v/>
      </c>
    </row>
    <row r="1181">
      <c r="A1181" t="inlineStr">
        <is>
          <t>190036</t>
        </is>
      </c>
      <c r="B1181" t="inlineStr">
        <is>
          <t>Ochsner Medical Center</t>
        </is>
      </c>
      <c r="C1181" t="inlineStr">
        <is>
          <t>Louisiana</t>
        </is>
      </c>
      <c r="D1181" t="inlineStr">
        <is>
          <t>LA</t>
        </is>
      </c>
      <c r="E1181" t="inlineStr">
        <is>
          <t>West South Central</t>
        </is>
      </c>
      <c r="F1181" t="inlineStr">
        <is>
          <t>Rural Referral Center (RRC)</t>
        </is>
      </c>
      <c r="G1181" s="16" t="n">
        <v>0.8646</v>
      </c>
      <c r="H1181" s="16" t="n">
        <v>0.827</v>
      </c>
      <c r="I1181" s="16" t="n">
        <v>2.1411</v>
      </c>
      <c r="J1181" s="16" t="n">
        <v>2.1481</v>
      </c>
      <c r="K1181" s="17" t="n">
        <v>5607</v>
      </c>
      <c r="L1181" s="16" t="n">
        <v>1</v>
      </c>
      <c r="M1181" s="18" t="n">
        <v>74260745.09219658</v>
      </c>
      <c r="N1181" s="18" t="n">
        <v>74922124.67207503</v>
      </c>
      <c r="O1181" s="19" t="n">
        <v>661379.5798784494</v>
      </c>
      <c r="P1181" s="20" t="n">
        <v>0.008906180230986506</v>
      </c>
      <c r="Q1181" s="27">
        <f>IF(O1181&gt;0,O1181,"")</f>
        <v/>
      </c>
      <c r="R1181" s="28">
        <f>IF(O1181&gt;0,P1181,"")</f>
        <v/>
      </c>
    </row>
    <row r="1182">
      <c r="A1182" t="inlineStr">
        <is>
          <t>190039</t>
        </is>
      </c>
      <c r="B1182" t="inlineStr">
        <is>
          <t>West Jefferson Medical Center</t>
        </is>
      </c>
      <c r="C1182" t="inlineStr">
        <is>
          <t>Louisiana</t>
        </is>
      </c>
      <c r="D1182" t="inlineStr">
        <is>
          <t>LA</t>
        </is>
      </c>
      <c r="E1182" t="inlineStr">
        <is>
          <t>West South Central</t>
        </is>
      </c>
      <c r="F1182" t="inlineStr">
        <is>
          <t>IPPS</t>
        </is>
      </c>
      <c r="G1182" s="16" t="n">
        <v>0.8646</v>
      </c>
      <c r="H1182" s="16" t="n">
        <v>0.827</v>
      </c>
      <c r="I1182" s="16" t="n">
        <v>1.8741</v>
      </c>
      <c r="J1182" s="16" t="n">
        <v>1.8767</v>
      </c>
      <c r="K1182" s="17" t="n">
        <v>1045</v>
      </c>
      <c r="L1182" s="16" t="n">
        <v>1</v>
      </c>
      <c r="M1182" s="18" t="n">
        <v>12114370.33667345</v>
      </c>
      <c r="N1182" s="18" t="n">
        <v>12199335.57849577</v>
      </c>
      <c r="O1182" s="19" t="n">
        <v>84965.24182231538</v>
      </c>
      <c r="P1182" s="20" t="n">
        <v>0.007013591252456827</v>
      </c>
      <c r="Q1182" s="27">
        <f>IF(O1182&gt;0,O1182,"")</f>
        <v/>
      </c>
      <c r="R1182" s="28">
        <f>IF(O1182&gt;0,P1182,"")</f>
        <v/>
      </c>
    </row>
    <row r="1183">
      <c r="A1183" t="inlineStr">
        <is>
          <t>190040</t>
        </is>
      </c>
      <c r="B1183" t="inlineStr">
        <is>
          <t>Slidell Memorial Hospital</t>
        </is>
      </c>
      <c r="C1183" t="inlineStr">
        <is>
          <t>Louisiana</t>
        </is>
      </c>
      <c r="D1183" t="inlineStr">
        <is>
          <t>LA</t>
        </is>
      </c>
      <c r="E1183" t="inlineStr">
        <is>
          <t>West South Central</t>
        </is>
      </c>
      <c r="F1183" t="inlineStr">
        <is>
          <t>IPPS</t>
        </is>
      </c>
      <c r="G1183" s="16" t="n">
        <v>0.8148</v>
      </c>
      <c r="H1183" s="16" t="n">
        <v>0.7956</v>
      </c>
      <c r="I1183" s="16" t="n">
        <v>1.5799</v>
      </c>
      <c r="J1183" s="16" t="n">
        <v>1.5748</v>
      </c>
      <c r="K1183" s="17" t="n">
        <v>2390</v>
      </c>
      <c r="L1183" s="16" t="n">
        <v>1</v>
      </c>
      <c r="M1183" s="18" t="n">
        <v>22569856.50345929</v>
      </c>
      <c r="N1183" s="18" t="n">
        <v>22901972.13585325</v>
      </c>
      <c r="O1183" s="19" t="n">
        <v>332115.6323939599</v>
      </c>
      <c r="P1183" s="20" t="n">
        <v>0.01471500859312315</v>
      </c>
      <c r="Q1183" s="27">
        <f>IF(O1183&gt;0,O1183,"")</f>
        <v/>
      </c>
      <c r="R1183" s="28">
        <f>IF(O1183&gt;0,P1183,"")</f>
        <v/>
      </c>
    </row>
    <row r="1184">
      <c r="A1184" t="inlineStr">
        <is>
          <t>190041</t>
        </is>
      </c>
      <c r="B1184" t="inlineStr">
        <is>
          <t>Christus Shreveport-Bossier Health System</t>
        </is>
      </c>
      <c r="C1184" t="inlineStr">
        <is>
          <t>Louisiana</t>
        </is>
      </c>
      <c r="D1184" t="inlineStr">
        <is>
          <t>LA</t>
        </is>
      </c>
      <c r="E1184" t="inlineStr">
        <is>
          <t>West South Central</t>
        </is>
      </c>
      <c r="F1184" t="inlineStr">
        <is>
          <t>Rural Referral Center (RRC)</t>
        </is>
      </c>
      <c r="G1184" s="16" t="n">
        <v>0.9072</v>
      </c>
      <c r="H1184" s="16" t="n">
        <v>0.8677</v>
      </c>
      <c r="I1184" s="16" t="n">
        <v>1.8296</v>
      </c>
      <c r="J1184" s="16" t="n">
        <v>1.8308</v>
      </c>
      <c r="K1184" s="17" t="n">
        <v>3345</v>
      </c>
      <c r="L1184" s="16" t="n">
        <v>1</v>
      </c>
      <c r="M1184" s="18" t="n">
        <v>38948318.37506676</v>
      </c>
      <c r="N1184" s="18" t="n">
        <v>39171251.390118</v>
      </c>
      <c r="O1184" s="19" t="n">
        <v>222933.0150512382</v>
      </c>
      <c r="P1184" s="20" t="n">
        <v>0.005723816183908764</v>
      </c>
      <c r="Q1184" s="27">
        <f>IF(O1184&gt;0,O1184,"")</f>
        <v/>
      </c>
      <c r="R1184" s="28">
        <f>IF(O1184&gt;0,P1184,"")</f>
        <v/>
      </c>
    </row>
    <row r="1185">
      <c r="A1185" t="inlineStr">
        <is>
          <t>190044</t>
        </is>
      </c>
      <c r="B1185" t="inlineStr">
        <is>
          <t>Ochsner Acadia General Hospital</t>
        </is>
      </c>
      <c r="C1185" t="inlineStr">
        <is>
          <t>Louisiana</t>
        </is>
      </c>
      <c r="D1185" t="inlineStr">
        <is>
          <t>LA</t>
        </is>
      </c>
      <c r="E1185" t="inlineStr">
        <is>
          <t>West South Central</t>
        </is>
      </c>
      <c r="F1185" t="inlineStr">
        <is>
          <t>IPPS</t>
        </is>
      </c>
      <c r="G1185" s="16" t="n">
        <v>0.8105</v>
      </c>
      <c r="H1185" s="16" t="n">
        <v>0.801</v>
      </c>
      <c r="I1185" s="16" t="n">
        <v>1.525</v>
      </c>
      <c r="J1185" s="16" t="n">
        <v>1.5215</v>
      </c>
      <c r="K1185" s="17" t="n">
        <v>641</v>
      </c>
      <c r="L1185" s="16" t="n">
        <v>1</v>
      </c>
      <c r="M1185" s="18" t="n">
        <v>5825311.800596527</v>
      </c>
      <c r="N1185" s="18" t="n">
        <v>5957189.295452132</v>
      </c>
      <c r="O1185" s="19" t="n">
        <v>131877.4948556051</v>
      </c>
      <c r="P1185" s="20" t="n">
        <v>0.02263870147553312</v>
      </c>
      <c r="Q1185" s="27">
        <f>IF(O1185&gt;0,O1185,"")</f>
        <v/>
      </c>
      <c r="R1185" s="28">
        <f>IF(O1185&gt;0,P1185,"")</f>
        <v/>
      </c>
    </row>
    <row r="1186">
      <c r="A1186" t="inlineStr">
        <is>
          <t>190045</t>
        </is>
      </c>
      <c r="B1186" t="inlineStr">
        <is>
          <t>St Tammany Parish Hospital</t>
        </is>
      </c>
      <c r="C1186" t="inlineStr">
        <is>
          <t>Louisiana</t>
        </is>
      </c>
      <c r="D1186" t="inlineStr">
        <is>
          <t>LA</t>
        </is>
      </c>
      <c r="E1186" t="inlineStr">
        <is>
          <t>West South Central</t>
        </is>
      </c>
      <c r="F1186" t="inlineStr">
        <is>
          <t>Rural Referral Center (RRC)</t>
        </is>
      </c>
      <c r="G1186" s="16" t="n">
        <v>0.8148</v>
      </c>
      <c r="H1186" s="16" t="n">
        <v>0.7913</v>
      </c>
      <c r="I1186" s="16" t="n">
        <v>1.8424</v>
      </c>
      <c r="J1186" s="16" t="n">
        <v>1.846</v>
      </c>
      <c r="K1186" s="17" t="n">
        <v>2698</v>
      </c>
      <c r="L1186" s="16" t="n">
        <v>1</v>
      </c>
      <c r="M1186" s="18" t="n">
        <v>29711677.2053748</v>
      </c>
      <c r="N1186" s="18" t="n">
        <v>30213103.42238564</v>
      </c>
      <c r="O1186" s="19" t="n">
        <v>501426.2170108408</v>
      </c>
      <c r="P1186" s="20" t="n">
        <v>0.01687640228267334</v>
      </c>
      <c r="Q1186" s="27">
        <f>IF(O1186&gt;0,O1186,"")</f>
        <v/>
      </c>
      <c r="R1186" s="28">
        <f>IF(O1186&gt;0,P1186,"")</f>
        <v/>
      </c>
    </row>
    <row r="1187">
      <c r="A1187" t="inlineStr">
        <is>
          <t>190046</t>
        </is>
      </c>
      <c r="B1187" t="inlineStr">
        <is>
          <t>Touro Infirmary</t>
        </is>
      </c>
      <c r="C1187" t="inlineStr">
        <is>
          <t>Louisiana</t>
        </is>
      </c>
      <c r="D1187" t="inlineStr">
        <is>
          <t>LA</t>
        </is>
      </c>
      <c r="E1187" t="inlineStr">
        <is>
          <t>West South Central</t>
        </is>
      </c>
      <c r="F1187" t="inlineStr">
        <is>
          <t>IPPS</t>
        </is>
      </c>
      <c r="G1187" s="16" t="n">
        <v>0.8646</v>
      </c>
      <c r="H1187" s="16" t="n">
        <v>0.827</v>
      </c>
      <c r="I1187" s="16" t="n">
        <v>2.3425</v>
      </c>
      <c r="J1187" s="16" t="n">
        <v>2.3794</v>
      </c>
      <c r="K1187" s="17" t="n">
        <v>934</v>
      </c>
      <c r="L1187" s="16" t="n">
        <v>1</v>
      </c>
      <c r="M1187" s="18" t="n">
        <v>13533753.76493631</v>
      </c>
      <c r="N1187" s="18" t="n">
        <v>13824179.58862006</v>
      </c>
      <c r="O1187" s="19" t="n">
        <v>290425.8236837536</v>
      </c>
      <c r="P1187" s="20" t="n">
        <v>0.02145936956797591</v>
      </c>
      <c r="Q1187" s="27">
        <f>IF(O1187&gt;0,O1187,"")</f>
        <v/>
      </c>
      <c r="R1187" s="28">
        <f>IF(O1187&gt;0,P1187,"")</f>
        <v/>
      </c>
    </row>
    <row r="1188">
      <c r="A1188" t="inlineStr">
        <is>
          <t>190050</t>
        </is>
      </c>
      <c r="B1188" t="inlineStr">
        <is>
          <t>Beauregard Memorial Hospital</t>
        </is>
      </c>
      <c r="C1188" t="inlineStr">
        <is>
          <t>Louisiana</t>
        </is>
      </c>
      <c r="D1188" t="inlineStr">
        <is>
          <t>LA</t>
        </is>
      </c>
      <c r="E1188" t="inlineStr">
        <is>
          <t>West South Central</t>
        </is>
      </c>
      <c r="F1188" t="inlineStr">
        <is>
          <t>IPPS</t>
        </is>
      </c>
      <c r="G1188" s="16" t="n">
        <v>0.8105</v>
      </c>
      <c r="H1188" s="16" t="n">
        <v>0.7939000000000001</v>
      </c>
      <c r="I1188" s="16" t="n">
        <v>1.3846</v>
      </c>
      <c r="J1188" s="16" t="n">
        <v>1.3719</v>
      </c>
      <c r="K1188" s="17" t="n">
        <v>296</v>
      </c>
      <c r="L1188" s="16" t="n">
        <v>1</v>
      </c>
      <c r="M1188" s="18" t="n">
        <v>2442346.854408185</v>
      </c>
      <c r="N1188" s="18" t="n">
        <v>2467966.450212738</v>
      </c>
      <c r="O1188" s="19" t="n">
        <v>25619.59580455301</v>
      </c>
      <c r="P1188" s="20" t="n">
        <v>0.01048974504105028</v>
      </c>
      <c r="Q1188" s="27">
        <f>IF(O1188&gt;0,O1188,"")</f>
        <v/>
      </c>
      <c r="R1188" s="28">
        <f>IF(O1188&gt;0,P1188,"")</f>
        <v/>
      </c>
    </row>
    <row r="1189">
      <c r="A1189" t="inlineStr">
        <is>
          <t>190053</t>
        </is>
      </c>
      <c r="B1189" t="inlineStr">
        <is>
          <t>Ochsner American Legion Hospital</t>
        </is>
      </c>
      <c r="C1189" t="inlineStr">
        <is>
          <t>Louisiana</t>
        </is>
      </c>
      <c r="D1189" t="inlineStr">
        <is>
          <t>LA</t>
        </is>
      </c>
      <c r="E1189" t="inlineStr">
        <is>
          <t>West South Central</t>
        </is>
      </c>
      <c r="F1189" t="inlineStr">
        <is>
          <t>IPPS</t>
        </is>
      </c>
      <c r="G1189" s="16" t="n">
        <v>0.8105</v>
      </c>
      <c r="H1189" s="16" t="n">
        <v>0.801</v>
      </c>
      <c r="I1189" s="16" t="n">
        <v>1.3554</v>
      </c>
      <c r="J1189" s="16" t="n">
        <v>1.34</v>
      </c>
      <c r="K1189" s="17" t="n">
        <v>502</v>
      </c>
      <c r="L1189" s="16" t="n">
        <v>1</v>
      </c>
      <c r="M1189" s="18" t="n">
        <v>4054735.236943631</v>
      </c>
      <c r="N1189" s="18" t="n">
        <v>4108846.620452392</v>
      </c>
      <c r="O1189" s="19" t="n">
        <v>54111.38350876095</v>
      </c>
      <c r="P1189" s="20" t="n">
        <v>0.01334523226467159</v>
      </c>
      <c r="Q1189" s="27">
        <f>IF(O1189&gt;0,O1189,"")</f>
        <v/>
      </c>
      <c r="R1189" s="28">
        <f>IF(O1189&gt;0,P1189,"")</f>
        <v/>
      </c>
    </row>
    <row r="1190">
      <c r="A1190" t="inlineStr">
        <is>
          <t>190054</t>
        </is>
      </c>
      <c r="B1190" t="inlineStr">
        <is>
          <t>Iberia Medical Center</t>
        </is>
      </c>
      <c r="C1190" t="inlineStr">
        <is>
          <t>Louisiana</t>
        </is>
      </c>
      <c r="D1190" t="inlineStr">
        <is>
          <t>LA</t>
        </is>
      </c>
      <c r="E1190" t="inlineStr">
        <is>
          <t>West South Central</t>
        </is>
      </c>
      <c r="F1190" t="inlineStr">
        <is>
          <t>IPPS</t>
        </is>
      </c>
      <c r="G1190" s="16" t="n">
        <v>0.8105</v>
      </c>
      <c r="H1190" s="16" t="n">
        <v>0.7913</v>
      </c>
      <c r="I1190" s="16" t="n">
        <v>1.7355</v>
      </c>
      <c r="J1190" s="16" t="n">
        <v>1.7302</v>
      </c>
      <c r="K1190" s="17" t="n">
        <v>807</v>
      </c>
      <c r="L1190" s="16" t="n">
        <v>1</v>
      </c>
      <c r="M1190" s="18" t="n">
        <v>8346212.837889329</v>
      </c>
      <c r="N1190" s="18" t="n">
        <v>8470158.50871421</v>
      </c>
      <c r="O1190" s="19" t="n">
        <v>123945.6708248816</v>
      </c>
      <c r="P1190" s="20" t="n">
        <v>0.01485052840519536</v>
      </c>
      <c r="Q1190" s="27">
        <f>IF(O1190&gt;0,O1190,"")</f>
        <v/>
      </c>
      <c r="R1190" s="28">
        <f>IF(O1190&gt;0,P1190,"")</f>
        <v/>
      </c>
    </row>
    <row r="1191">
      <c r="A1191" t="inlineStr">
        <is>
          <t>190060</t>
        </is>
      </c>
      <c r="B1191" t="inlineStr">
        <is>
          <t>Lake Charles Memorial Hospital</t>
        </is>
      </c>
      <c r="C1191" t="inlineStr">
        <is>
          <t>Louisiana</t>
        </is>
      </c>
      <c r="D1191" t="inlineStr">
        <is>
          <t>LA</t>
        </is>
      </c>
      <c r="E1191" t="inlineStr">
        <is>
          <t>West South Central</t>
        </is>
      </c>
      <c r="F1191" t="inlineStr">
        <is>
          <t>Rural Referral Center (RRC)</t>
        </is>
      </c>
      <c r="G1191" s="16" t="n">
        <v>0.8478</v>
      </c>
      <c r="H1191" s="16" t="n">
        <v>0.8054</v>
      </c>
      <c r="I1191" s="16" t="n">
        <v>1.8405</v>
      </c>
      <c r="J1191" s="16" t="n">
        <v>1.8419</v>
      </c>
      <c r="K1191" s="17" t="n">
        <v>2418</v>
      </c>
      <c r="L1191" s="16" t="n">
        <v>1</v>
      </c>
      <c r="M1191" s="18" t="n">
        <v>27215571.82812958</v>
      </c>
      <c r="N1191" s="18" t="n">
        <v>27288719.9234046</v>
      </c>
      <c r="O1191" s="19" t="n">
        <v>73148.09527502581</v>
      </c>
      <c r="P1191" s="20" t="n">
        <v>0.00268772950048476</v>
      </c>
      <c r="Q1191" s="27">
        <f>IF(O1191&gt;0,O1191,"")</f>
        <v/>
      </c>
      <c r="R1191" s="28">
        <f>IF(O1191&gt;0,P1191,"")</f>
        <v/>
      </c>
    </row>
    <row r="1192">
      <c r="A1192" t="inlineStr">
        <is>
          <t>190064</t>
        </is>
      </c>
      <c r="B1192" t="inlineStr">
        <is>
          <t>Our Lady Of The Lake Regional Medical Center</t>
        </is>
      </c>
      <c r="C1192" t="inlineStr">
        <is>
          <t>Louisiana</t>
        </is>
      </c>
      <c r="D1192" t="inlineStr">
        <is>
          <t>LA</t>
        </is>
      </c>
      <c r="E1192" t="inlineStr">
        <is>
          <t>West South Central</t>
        </is>
      </c>
      <c r="F1192" t="inlineStr">
        <is>
          <t>IPPS</t>
        </is>
      </c>
      <c r="G1192" s="16" t="n">
        <v>0.8105</v>
      </c>
      <c r="H1192" s="16" t="n">
        <v>0.827</v>
      </c>
      <c r="I1192" s="16" t="n">
        <v>2.1831</v>
      </c>
      <c r="J1192" s="16" t="n">
        <v>2.1864</v>
      </c>
      <c r="K1192" s="17" t="n">
        <v>5194</v>
      </c>
      <c r="L1192" s="16" t="n">
        <v>1</v>
      </c>
      <c r="M1192" s="18" t="n">
        <v>67572016.2334841</v>
      </c>
      <c r="N1192" s="18" t="n">
        <v>70640960.80390902</v>
      </c>
      <c r="O1192" s="19" t="n">
        <v>3068944.570424914</v>
      </c>
      <c r="P1192" s="20" t="n">
        <v>0.04541738934976686</v>
      </c>
      <c r="Q1192" s="27">
        <f>IF(O1192&gt;0,O1192,"")</f>
        <v/>
      </c>
      <c r="R1192" s="28">
        <f>IF(O1192&gt;0,P1192,"")</f>
        <v/>
      </c>
    </row>
    <row r="1193">
      <c r="A1193" t="inlineStr">
        <is>
          <t>190065</t>
        </is>
      </c>
      <c r="B1193" t="inlineStr">
        <is>
          <t>Baton Rouge General Medical Center</t>
        </is>
      </c>
      <c r="C1193" t="inlineStr">
        <is>
          <t>Louisiana</t>
        </is>
      </c>
      <c r="D1193" t="inlineStr">
        <is>
          <t>LA</t>
        </is>
      </c>
      <c r="E1193" t="inlineStr">
        <is>
          <t>West South Central</t>
        </is>
      </c>
      <c r="F1193" t="inlineStr">
        <is>
          <t>Rural Referral Center (RRC)</t>
        </is>
      </c>
      <c r="G1193" s="16" t="n">
        <v>0.8529</v>
      </c>
      <c r="H1193" s="16" t="n">
        <v>0.8103</v>
      </c>
      <c r="I1193" s="16" t="n">
        <v>2.0186</v>
      </c>
      <c r="J1193" s="16" t="n">
        <v>2.0186</v>
      </c>
      <c r="K1193" s="17" t="n">
        <v>3089</v>
      </c>
      <c r="L1193" s="16" t="n">
        <v>1</v>
      </c>
      <c r="M1193" s="18" t="n">
        <v>38265483.69523725</v>
      </c>
      <c r="N1193" s="18" t="n">
        <v>38337768.05632479</v>
      </c>
      <c r="O1193" s="19" t="n">
        <v>72284.3610875383</v>
      </c>
      <c r="P1193" s="20" t="n">
        <v>0.001889022536948494</v>
      </c>
      <c r="Q1193" s="27">
        <f>IF(O1193&gt;0,O1193,"")</f>
        <v/>
      </c>
      <c r="R1193" s="28">
        <f>IF(O1193&gt;0,P1193,"")</f>
        <v/>
      </c>
    </row>
    <row r="1194">
      <c r="A1194" t="inlineStr">
        <is>
          <t>190079</t>
        </is>
      </c>
      <c r="B1194" t="inlineStr">
        <is>
          <t>St Charles Parish Hospital</t>
        </is>
      </c>
      <c r="C1194" t="inlineStr">
        <is>
          <t>Louisiana</t>
        </is>
      </c>
      <c r="D1194" t="inlineStr">
        <is>
          <t>LA</t>
        </is>
      </c>
      <c r="E1194" t="inlineStr">
        <is>
          <t>West South Central</t>
        </is>
      </c>
      <c r="F1194" t="inlineStr">
        <is>
          <t>IPPS</t>
        </is>
      </c>
      <c r="G1194" s="16" t="n">
        <v>0.8646</v>
      </c>
      <c r="H1194" s="16" t="n">
        <v>0.827</v>
      </c>
      <c r="I1194" s="16" t="n">
        <v>1.1937</v>
      </c>
      <c r="J1194" s="16" t="n">
        <v>1.1791</v>
      </c>
      <c r="K1194" s="17" t="n">
        <v>115</v>
      </c>
      <c r="L1194" s="16" t="n">
        <v>1</v>
      </c>
      <c r="M1194" s="18" t="n">
        <v>849150.8116059108</v>
      </c>
      <c r="N1194" s="18" t="n">
        <v>843477.5216343567</v>
      </c>
      <c r="O1194" s="19" t="n">
        <v>-5673.28997155407</v>
      </c>
      <c r="P1194" s="20" t="n">
        <v>-0.006681133544257899</v>
      </c>
      <c r="Q1194" s="27">
        <f>IF(O1194&gt;0,O1194,"")</f>
        <v/>
      </c>
      <c r="R1194" s="28">
        <f>IF(O1194&gt;0,P1194,"")</f>
        <v/>
      </c>
    </row>
    <row r="1195">
      <c r="A1195" t="inlineStr">
        <is>
          <t>190086</t>
        </is>
      </c>
      <c r="B1195" t="inlineStr">
        <is>
          <t>Northern Louisiana Medical Center</t>
        </is>
      </c>
      <c r="C1195" t="inlineStr">
        <is>
          <t>Louisiana</t>
        </is>
      </c>
      <c r="D1195" t="inlineStr">
        <is>
          <t>LA</t>
        </is>
      </c>
      <c r="E1195" t="inlineStr">
        <is>
          <t>West South Central</t>
        </is>
      </c>
      <c r="F1195" t="inlineStr">
        <is>
          <t>Rural Referral Center (RRC)</t>
        </is>
      </c>
      <c r="G1195" s="16" t="n">
        <v>0.8105</v>
      </c>
      <c r="H1195" s="16" t="n">
        <v>0.7913</v>
      </c>
      <c r="I1195" s="16" t="n">
        <v>1.4207</v>
      </c>
      <c r="J1195" s="16" t="n">
        <v>1.4127</v>
      </c>
      <c r="K1195" s="17" t="n">
        <v>751</v>
      </c>
      <c r="L1195" s="16" t="n">
        <v>1</v>
      </c>
      <c r="M1195" s="18" t="n">
        <v>6358191.736073985</v>
      </c>
      <c r="N1195" s="18" t="n">
        <v>6435933.935816979</v>
      </c>
      <c r="O1195" s="19" t="n">
        <v>77742.19974299427</v>
      </c>
      <c r="P1195" s="20" t="n">
        <v>0.01222709269711297</v>
      </c>
      <c r="Q1195" s="27">
        <f>IF(O1195&gt;0,O1195,"")</f>
        <v/>
      </c>
      <c r="R1195" s="28">
        <f>IF(O1195&gt;0,P1195,"")</f>
        <v/>
      </c>
    </row>
    <row r="1196">
      <c r="A1196" t="inlineStr">
        <is>
          <t>190088</t>
        </is>
      </c>
      <c r="B1196" t="inlineStr">
        <is>
          <t>Springhill Medical Center</t>
        </is>
      </c>
      <c r="C1196" t="inlineStr">
        <is>
          <t>Louisiana</t>
        </is>
      </c>
      <c r="D1196" t="inlineStr">
        <is>
          <t>LA</t>
        </is>
      </c>
      <c r="E1196" t="inlineStr">
        <is>
          <t>West South Central</t>
        </is>
      </c>
      <c r="F1196" t="inlineStr">
        <is>
          <t>Sole Community Hospital (SCH)</t>
        </is>
      </c>
      <c r="G1196" s="16" t="n">
        <v>0.8105</v>
      </c>
      <c r="H1196" s="16" t="n">
        <v>0.7913</v>
      </c>
      <c r="I1196" s="16" t="n">
        <v>1.1961</v>
      </c>
      <c r="J1196" s="16" t="n">
        <v>1.186</v>
      </c>
      <c r="K1196" s="17" t="n">
        <v>173</v>
      </c>
      <c r="L1196" s="16" t="n">
        <v>1</v>
      </c>
      <c r="M1196" s="18" t="n">
        <v>1233118.735512623</v>
      </c>
      <c r="N1196" s="18" t="n">
        <v>1244665.028948501</v>
      </c>
      <c r="O1196" s="19" t="n">
        <v>11546.29343587835</v>
      </c>
      <c r="P1196" s="20" t="n">
        <v>0.009363488773105387</v>
      </c>
      <c r="Q1196" s="27">
        <f>IF(O1196&gt;0,O1196,"")</f>
        <v/>
      </c>
      <c r="R1196" s="28">
        <f>IF(O1196&gt;0,P1196,"")</f>
        <v/>
      </c>
    </row>
    <row r="1197">
      <c r="A1197" t="inlineStr">
        <is>
          <t>190090</t>
        </is>
      </c>
      <c r="B1197" t="inlineStr">
        <is>
          <t>Winn Parish Medical Center</t>
        </is>
      </c>
      <c r="C1197" t="inlineStr">
        <is>
          <t>Louisiana</t>
        </is>
      </c>
      <c r="D1197" t="inlineStr">
        <is>
          <t>LA</t>
        </is>
      </c>
      <c r="E1197" t="inlineStr">
        <is>
          <t>West South Central</t>
        </is>
      </c>
      <c r="F1197" t="inlineStr">
        <is>
          <t>IPPS</t>
        </is>
      </c>
      <c r="G1197" s="16" t="n">
        <v>0.8105</v>
      </c>
      <c r="H1197" s="16" t="n">
        <v>0.7913</v>
      </c>
      <c r="I1197" s="16" t="n">
        <v>1.14</v>
      </c>
      <c r="J1197" s="16" t="n">
        <v>1.126</v>
      </c>
      <c r="K1197" s="17" t="n">
        <v>163</v>
      </c>
      <c r="L1197" s="16" t="n">
        <v>1</v>
      </c>
      <c r="M1197" s="18" t="n">
        <v>1107347.064051402</v>
      </c>
      <c r="N1197" s="18" t="n">
        <v>1113390.95850018</v>
      </c>
      <c r="O1197" s="19" t="n">
        <v>6043.894448778359</v>
      </c>
      <c r="P1197" s="20" t="n">
        <v>0.005457994738041594</v>
      </c>
      <c r="Q1197" s="27">
        <f>IF(O1197&gt;0,O1197,"")</f>
        <v/>
      </c>
      <c r="R1197" s="28">
        <f>IF(O1197&gt;0,P1197,"")</f>
        <v/>
      </c>
    </row>
    <row r="1198">
      <c r="A1198" t="inlineStr">
        <is>
          <t>190098</t>
        </is>
      </c>
      <c r="B1198" t="inlineStr">
        <is>
          <t>Ochsner Lsu Health Shreveport</t>
        </is>
      </c>
      <c r="C1198" t="inlineStr">
        <is>
          <t>Louisiana</t>
        </is>
      </c>
      <c r="D1198" t="inlineStr">
        <is>
          <t>LA</t>
        </is>
      </c>
      <c r="E1198" t="inlineStr">
        <is>
          <t>West South Central</t>
        </is>
      </c>
      <c r="F1198" t="inlineStr">
        <is>
          <t>Rural Referral Center (RRC)</t>
        </is>
      </c>
      <c r="G1198" s="16" t="n">
        <v>0.9072</v>
      </c>
      <c r="H1198" s="16" t="n">
        <v>0.8677</v>
      </c>
      <c r="I1198" s="16" t="n">
        <v>2.3342</v>
      </c>
      <c r="J1198" s="16" t="n">
        <v>2.3556</v>
      </c>
      <c r="K1198" s="17" t="n">
        <v>1901</v>
      </c>
      <c r="L1198" s="16" t="n">
        <v>1</v>
      </c>
      <c r="M1198" s="18" t="n">
        <v>28239475.05197779</v>
      </c>
      <c r="N1198" s="18" t="n">
        <v>28642708.46848826</v>
      </c>
      <c r="O1198" s="19" t="n">
        <v>403233.4165104702</v>
      </c>
      <c r="P1198" s="20" t="n">
        <v>0.01427906913171281</v>
      </c>
      <c r="Q1198" s="27">
        <f>IF(O1198&gt;0,O1198,"")</f>
        <v/>
      </c>
      <c r="R1198" s="28">
        <f>IF(O1198&gt;0,P1198,"")</f>
        <v/>
      </c>
    </row>
    <row r="1199">
      <c r="A1199" t="inlineStr">
        <is>
          <t>190099</t>
        </is>
      </c>
      <c r="B1199" t="inlineStr">
        <is>
          <t>Avoyelles Hospital</t>
        </is>
      </c>
      <c r="C1199" t="inlineStr">
        <is>
          <t>Louisiana</t>
        </is>
      </c>
      <c r="D1199" t="inlineStr">
        <is>
          <t>LA</t>
        </is>
      </c>
      <c r="E1199" t="inlineStr">
        <is>
          <t>West South Central</t>
        </is>
      </c>
      <c r="F1199" t="inlineStr">
        <is>
          <t>IPPS</t>
        </is>
      </c>
      <c r="G1199" s="16" t="n">
        <v>0.8673999999999999</v>
      </c>
      <c r="H1199" s="16" t="n">
        <v>0.824</v>
      </c>
      <c r="I1199" s="16" t="n">
        <v>1.2428</v>
      </c>
      <c r="J1199" s="16" t="n">
        <v>1.2346</v>
      </c>
      <c r="K1199" s="17" t="n">
        <v>241</v>
      </c>
      <c r="L1199" s="16" t="n">
        <v>1</v>
      </c>
      <c r="M1199" s="18" t="n">
        <v>1856232.318264175</v>
      </c>
      <c r="N1199" s="18" t="n">
        <v>1846981.578506588</v>
      </c>
      <c r="O1199" s="19" t="n">
        <v>-9250.739757586969</v>
      </c>
      <c r="P1199" s="20" t="n">
        <v>-0.004983610977228135</v>
      </c>
      <c r="Q1199" s="27">
        <f>IF(O1199&gt;0,O1199,"")</f>
        <v/>
      </c>
      <c r="R1199" s="28">
        <f>IF(O1199&gt;0,P1199,"")</f>
        <v/>
      </c>
    </row>
    <row r="1200">
      <c r="A1200" t="inlineStr">
        <is>
          <t>190102</t>
        </is>
      </c>
      <c r="B1200" t="inlineStr">
        <is>
          <t>Our Lady Of Lourdes Regional Medical Center, Inc</t>
        </is>
      </c>
      <c r="C1200" t="inlineStr">
        <is>
          <t>Louisiana</t>
        </is>
      </c>
      <c r="D1200" t="inlineStr">
        <is>
          <t>LA</t>
        </is>
      </c>
      <c r="E1200" t="inlineStr">
        <is>
          <t>West South Central</t>
        </is>
      </c>
      <c r="F1200" t="inlineStr">
        <is>
          <t>IPPS</t>
        </is>
      </c>
      <c r="G1200" s="16" t="n">
        <v>0.8105</v>
      </c>
      <c r="H1200" s="16" t="n">
        <v>0.7913</v>
      </c>
      <c r="I1200" s="16" t="n">
        <v>1.9759</v>
      </c>
      <c r="J1200" s="16" t="n">
        <v>1.9809</v>
      </c>
      <c r="K1200" s="17" t="n">
        <v>5231</v>
      </c>
      <c r="L1200" s="16" t="n">
        <v>1</v>
      </c>
      <c r="M1200" s="18" t="n">
        <v>61594365.25157299</v>
      </c>
      <c r="N1200" s="18" t="n">
        <v>62859217.05066047</v>
      </c>
      <c r="O1200" s="19" t="n">
        <v>1264851.79908748</v>
      </c>
      <c r="P1200" s="20" t="n">
        <v>0.02053518684576717</v>
      </c>
      <c r="Q1200" s="27">
        <f>IF(O1200&gt;0,O1200,"")</f>
        <v/>
      </c>
      <c r="R1200" s="28">
        <f>IF(O1200&gt;0,P1200,"")</f>
        <v/>
      </c>
    </row>
    <row r="1201">
      <c r="A1201" t="inlineStr">
        <is>
          <t>190106</t>
        </is>
      </c>
      <c r="B1201" t="inlineStr">
        <is>
          <t>Oakdale Community Hospital</t>
        </is>
      </c>
      <c r="C1201" t="inlineStr">
        <is>
          <t>Louisiana</t>
        </is>
      </c>
      <c r="D1201" t="inlineStr">
        <is>
          <t>LA</t>
        </is>
      </c>
      <c r="E1201" t="inlineStr">
        <is>
          <t>West South Central</t>
        </is>
      </c>
      <c r="F1201" t="inlineStr">
        <is>
          <t>IPPS</t>
        </is>
      </c>
      <c r="G1201" s="16" t="n">
        <v>0.8105</v>
      </c>
      <c r="H1201" s="16" t="n">
        <v>0.7913</v>
      </c>
      <c r="I1201" s="16" t="n">
        <v>1.2716</v>
      </c>
      <c r="J1201" s="16" t="n">
        <v>1.2602</v>
      </c>
      <c r="K1201" s="17" t="n">
        <v>142</v>
      </c>
      <c r="L1201" s="16" t="n">
        <v>1</v>
      </c>
      <c r="M1201" s="18" t="n">
        <v>1076044.337444744</v>
      </c>
      <c r="N1201" s="18" t="n">
        <v>1085549.208327832</v>
      </c>
      <c r="O1201" s="19" t="n">
        <v>9504.870883088326</v>
      </c>
      <c r="P1201" s="20" t="n">
        <v>0.00883315914812517</v>
      </c>
      <c r="Q1201" s="27">
        <f>IF(O1201&gt;0,O1201,"")</f>
        <v/>
      </c>
      <c r="R1201" s="28">
        <f>IF(O1201&gt;0,P1201,"")</f>
        <v/>
      </c>
    </row>
    <row r="1202">
      <c r="A1202" t="inlineStr">
        <is>
          <t>190111</t>
        </is>
      </c>
      <c r="B1202" t="inlineStr">
        <is>
          <t>Willis Knighton Medical Center, Inc</t>
        </is>
      </c>
      <c r="C1202" t="inlineStr">
        <is>
          <t>Louisiana</t>
        </is>
      </c>
      <c r="D1202" t="inlineStr">
        <is>
          <t>LA</t>
        </is>
      </c>
      <c r="E1202" t="inlineStr">
        <is>
          <t>West South Central</t>
        </is>
      </c>
      <c r="F1202" t="inlineStr">
        <is>
          <t>Rural Referral Center (RRC)</t>
        </is>
      </c>
      <c r="G1202" s="16" t="n">
        <v>0.8633</v>
      </c>
      <c r="H1202" s="16" t="n">
        <v>0.9185</v>
      </c>
      <c r="I1202" s="16" t="n">
        <v>1.8712</v>
      </c>
      <c r="J1202" s="16" t="n">
        <v>1.8721</v>
      </c>
      <c r="K1202" s="17" t="n">
        <v>8692</v>
      </c>
      <c r="L1202" s="16" t="n">
        <v>1</v>
      </c>
      <c r="M1202" s="18" t="n">
        <v>100519294.8988508</v>
      </c>
      <c r="N1202" s="18" t="n">
        <v>107653969.3299915</v>
      </c>
      <c r="O1202" s="19" t="n">
        <v>7134674.431140661</v>
      </c>
      <c r="P1202" s="20" t="n">
        <v>0.07097815835576686</v>
      </c>
      <c r="Q1202" s="27">
        <f>IF(O1202&gt;0,O1202,"")</f>
        <v/>
      </c>
      <c r="R1202" s="28">
        <f>IF(O1202&gt;0,P1202,"")</f>
        <v/>
      </c>
    </row>
    <row r="1203">
      <c r="A1203" t="inlineStr">
        <is>
          <t>190114</t>
        </is>
      </c>
      <c r="B1203" t="inlineStr">
        <is>
          <t>Claiborne Memorial Medical Center</t>
        </is>
      </c>
      <c r="C1203" t="inlineStr">
        <is>
          <t>Louisiana</t>
        </is>
      </c>
      <c r="D1203" t="inlineStr">
        <is>
          <t>LA</t>
        </is>
      </c>
      <c r="E1203" t="inlineStr">
        <is>
          <t>West South Central</t>
        </is>
      </c>
      <c r="F1203" t="inlineStr">
        <is>
          <t>IPPS</t>
        </is>
      </c>
      <c r="G1203" s="16" t="n">
        <v>0.8105</v>
      </c>
      <c r="H1203" s="16" t="n">
        <v>0.7913</v>
      </c>
      <c r="I1203" s="16" t="n">
        <v>1.199</v>
      </c>
      <c r="J1203" s="16" t="n">
        <v>1.1817</v>
      </c>
      <c r="K1203" s="17" t="n">
        <v>411</v>
      </c>
      <c r="L1203" s="16" t="n">
        <v>1</v>
      </c>
      <c r="M1203" s="18" t="n">
        <v>2936650.803717718</v>
      </c>
      <c r="N1203" s="18" t="n">
        <v>2946257.850233311</v>
      </c>
      <c r="O1203" s="19" t="n">
        <v>9607.046515593305</v>
      </c>
      <c r="P1203" s="20" t="n">
        <v>0.003271429651571461</v>
      </c>
      <c r="Q1203" s="27">
        <f>IF(O1203&gt;0,O1203,"")</f>
        <v/>
      </c>
      <c r="R1203" s="28">
        <f>IF(O1203&gt;0,P1203,"")</f>
        <v/>
      </c>
    </row>
    <row r="1204">
      <c r="A1204" t="inlineStr">
        <is>
          <t>190116</t>
        </is>
      </c>
      <c r="B1204" t="inlineStr">
        <is>
          <t>Morehouse General Hospital</t>
        </is>
      </c>
      <c r="C1204" t="inlineStr">
        <is>
          <t>Louisiana</t>
        </is>
      </c>
      <c r="D1204" t="inlineStr">
        <is>
          <t>LA</t>
        </is>
      </c>
      <c r="E1204" t="inlineStr">
        <is>
          <t>West South Central</t>
        </is>
      </c>
      <c r="F1204" t="inlineStr">
        <is>
          <t>IPPS</t>
        </is>
      </c>
      <c r="G1204" s="16" t="n">
        <v>0.8105</v>
      </c>
      <c r="H1204" s="16" t="n">
        <v>0.7913</v>
      </c>
      <c r="I1204" s="16" t="n">
        <v>1.1414</v>
      </c>
      <c r="J1204" s="16" t="n">
        <v>1.1242</v>
      </c>
      <c r="K1204" s="17" t="n">
        <v>154</v>
      </c>
      <c r="L1204" s="16" t="n">
        <v>1</v>
      </c>
      <c r="M1204" s="18" t="n">
        <v>1047490.015024613</v>
      </c>
      <c r="N1204" s="18" t="n">
        <v>1050233.814218685</v>
      </c>
      <c r="O1204" s="19" t="n">
        <v>2743.799194072257</v>
      </c>
      <c r="P1204" s="20" t="n">
        <v>0.002619403674227659</v>
      </c>
      <c r="Q1204" s="27">
        <f>IF(O1204&gt;0,O1204,"")</f>
        <v/>
      </c>
      <c r="R1204" s="28">
        <f>IF(O1204&gt;0,P1204,"")</f>
        <v/>
      </c>
    </row>
    <row r="1205">
      <c r="A1205" t="inlineStr">
        <is>
          <t>190118</t>
        </is>
      </c>
      <c r="B1205" t="inlineStr">
        <is>
          <t>Desoto Regional Health System</t>
        </is>
      </c>
      <c r="C1205" t="inlineStr">
        <is>
          <t>Louisiana</t>
        </is>
      </c>
      <c r="D1205" t="inlineStr">
        <is>
          <t>LA</t>
        </is>
      </c>
      <c r="E1205" t="inlineStr">
        <is>
          <t>West South Central</t>
        </is>
      </c>
      <c r="F1205" t="inlineStr">
        <is>
          <t>Sole Community Hospital (SCH)</t>
        </is>
      </c>
      <c r="G1205" s="16" t="n">
        <v>0.8105</v>
      </c>
      <c r="H1205" s="16" t="n">
        <v>0.8204</v>
      </c>
      <c r="I1205" s="16" t="n">
        <v>1.1132</v>
      </c>
      <c r="J1205" s="16" t="n">
        <v>1.101</v>
      </c>
      <c r="K1205" s="17" t="n">
        <v>180</v>
      </c>
      <c r="L1205" s="16" t="n">
        <v>1</v>
      </c>
      <c r="M1205" s="18" t="n">
        <v>1194089.846660014</v>
      </c>
      <c r="N1205" s="18" t="n">
        <v>1227127.337545637</v>
      </c>
      <c r="O1205" s="19" t="n">
        <v>33037.49088562303</v>
      </c>
      <c r="P1205" s="20" t="n">
        <v>0.02766750841909605</v>
      </c>
      <c r="Q1205" s="27">
        <f>IF(O1205&gt;0,O1205,"")</f>
        <v/>
      </c>
      <c r="R1205" s="28">
        <f>IF(O1205&gt;0,P1205,"")</f>
        <v/>
      </c>
    </row>
    <row r="1206">
      <c r="A1206" t="inlineStr">
        <is>
          <t>190125</t>
        </is>
      </c>
      <c r="B1206" t="inlineStr">
        <is>
          <t>St Francis Medical Center</t>
        </is>
      </c>
      <c r="C1206" t="inlineStr">
        <is>
          <t>Louisiana</t>
        </is>
      </c>
      <c r="D1206" t="inlineStr">
        <is>
          <t>LA</t>
        </is>
      </c>
      <c r="E1206" t="inlineStr">
        <is>
          <t>West South Central</t>
        </is>
      </c>
      <c r="F1206" t="inlineStr">
        <is>
          <t>IPPS</t>
        </is>
      </c>
      <c r="G1206" s="16" t="n">
        <v>0.8105</v>
      </c>
      <c r="H1206" s="16" t="n">
        <v>0.7913</v>
      </c>
      <c r="I1206" s="16" t="n">
        <v>1.9597</v>
      </c>
      <c r="J1206" s="16" t="n">
        <v>1.9581</v>
      </c>
      <c r="K1206" s="17" t="n">
        <v>3878</v>
      </c>
      <c r="L1206" s="16" t="n">
        <v>1</v>
      </c>
      <c r="M1206" s="18" t="n">
        <v>45288579.61808579</v>
      </c>
      <c r="N1206" s="18" t="n">
        <v>46064288.49276133</v>
      </c>
      <c r="O1206" s="19" t="n">
        <v>775708.8746755347</v>
      </c>
      <c r="P1206" s="20" t="n">
        <v>0.01712813431591391</v>
      </c>
      <c r="Q1206" s="27">
        <f>IF(O1206&gt;0,O1206,"")</f>
        <v/>
      </c>
      <c r="R1206" s="28">
        <f>IF(O1206&gt;0,P1206,"")</f>
        <v/>
      </c>
    </row>
    <row r="1207">
      <c r="A1207" t="inlineStr">
        <is>
          <t>190128</t>
        </is>
      </c>
      <c r="B1207" t="inlineStr">
        <is>
          <t>Womans Hospital</t>
        </is>
      </c>
      <c r="C1207" t="inlineStr">
        <is>
          <t>Louisiana</t>
        </is>
      </c>
      <c r="D1207" t="inlineStr">
        <is>
          <t>LA</t>
        </is>
      </c>
      <c r="E1207" t="inlineStr">
        <is>
          <t>West South Central</t>
        </is>
      </c>
      <c r="F1207" t="inlineStr">
        <is>
          <t>IPPS</t>
        </is>
      </c>
      <c r="G1207" s="16" t="n">
        <v>0.8105</v>
      </c>
      <c r="H1207" s="16" t="n">
        <v>0.795</v>
      </c>
      <c r="I1207" s="16" t="n">
        <v>1.7856</v>
      </c>
      <c r="J1207" s="16" t="n">
        <v>1.7727</v>
      </c>
      <c r="K1207" s="17" t="n">
        <v>64</v>
      </c>
      <c r="L1207" s="16" t="n">
        <v>1</v>
      </c>
      <c r="M1207" s="18" t="n">
        <v>681013.0810703462</v>
      </c>
      <c r="N1207" s="18" t="n">
        <v>690048.7151847744</v>
      </c>
      <c r="O1207" s="19" t="n">
        <v>9035.634114428191</v>
      </c>
      <c r="P1207" s="20" t="n">
        <v>0.0132679303314217</v>
      </c>
      <c r="Q1207" s="27">
        <f>IF(O1207&gt;0,O1207,"")</f>
        <v/>
      </c>
      <c r="R1207" s="28">
        <f>IF(O1207&gt;0,P1207,"")</f>
        <v/>
      </c>
    </row>
    <row r="1208">
      <c r="A1208" t="inlineStr">
        <is>
          <t>190133</t>
        </is>
      </c>
      <c r="B1208" t="inlineStr">
        <is>
          <t>Allen Parish Hospital</t>
        </is>
      </c>
      <c r="C1208" t="inlineStr">
        <is>
          <t>Louisiana</t>
        </is>
      </c>
      <c r="D1208" t="inlineStr">
        <is>
          <t>LA</t>
        </is>
      </c>
      <c r="E1208" t="inlineStr">
        <is>
          <t>West South Central</t>
        </is>
      </c>
      <c r="F1208" t="inlineStr">
        <is>
          <t>IPPS</t>
        </is>
      </c>
      <c r="G1208" s="16" t="n">
        <v>0.8415</v>
      </c>
      <c r="H1208" s="16" t="n">
        <v>0.8447</v>
      </c>
      <c r="I1208" s="16" t="n">
        <v>1.1632</v>
      </c>
      <c r="J1208" s="16" t="n">
        <v>1.1489</v>
      </c>
      <c r="K1208" s="17" t="n">
        <v>128</v>
      </c>
      <c r="L1208" s="16" t="n">
        <v>1</v>
      </c>
      <c r="M1208" s="18" t="n">
        <v>906593.3922556108</v>
      </c>
      <c r="N1208" s="18" t="n">
        <v>926026.1455002755</v>
      </c>
      <c r="O1208" s="19" t="n">
        <v>19432.75324466475</v>
      </c>
      <c r="P1208" s="20" t="n">
        <v>0.02143491603916936</v>
      </c>
      <c r="Q1208" s="27">
        <f>IF(O1208&gt;0,O1208,"")</f>
        <v/>
      </c>
      <c r="R1208" s="28">
        <f>IF(O1208&gt;0,P1208,"")</f>
        <v/>
      </c>
    </row>
    <row r="1209">
      <c r="A1209" t="inlineStr">
        <is>
          <t>190140</t>
        </is>
      </c>
      <c r="B1209" t="inlineStr">
        <is>
          <t>Franklin Medical Center</t>
        </is>
      </c>
      <c r="C1209" t="inlineStr">
        <is>
          <t>Louisiana</t>
        </is>
      </c>
      <c r="D1209" t="inlineStr">
        <is>
          <t>LA</t>
        </is>
      </c>
      <c r="E1209" t="inlineStr">
        <is>
          <t>West South Central</t>
        </is>
      </c>
      <c r="F1209" t="inlineStr">
        <is>
          <t>IPPS</t>
        </is>
      </c>
      <c r="G1209" s="16" t="n">
        <v>0.8105</v>
      </c>
      <c r="H1209" s="16" t="n">
        <v>0.7913</v>
      </c>
      <c r="I1209" s="16" t="n">
        <v>1.1577</v>
      </c>
      <c r="J1209" s="16" t="n">
        <v>1.1346</v>
      </c>
      <c r="K1209" s="17" t="n">
        <v>256</v>
      </c>
      <c r="L1209" s="16" t="n">
        <v>1</v>
      </c>
      <c r="M1209" s="18" t="n">
        <v>1766148.843985528</v>
      </c>
      <c r="N1209" s="18" t="n">
        <v>1761994.059364611</v>
      </c>
      <c r="O1209" s="19" t="n">
        <v>-4154.784620917169</v>
      </c>
      <c r="P1209" s="20" t="n">
        <v>-0.002352454401035303</v>
      </c>
      <c r="Q1209" s="27">
        <f>IF(O1209&gt;0,O1209,"")</f>
        <v/>
      </c>
      <c r="R1209" s="28">
        <f>IF(O1209&gt;0,P1209,"")</f>
        <v/>
      </c>
    </row>
    <row r="1210">
      <c r="A1210" t="inlineStr">
        <is>
          <t>190144</t>
        </is>
      </c>
      <c r="B1210" t="inlineStr">
        <is>
          <t>Minden Medical Center</t>
        </is>
      </c>
      <c r="C1210" t="inlineStr">
        <is>
          <t>Louisiana</t>
        </is>
      </c>
      <c r="D1210" t="inlineStr">
        <is>
          <t>LA</t>
        </is>
      </c>
      <c r="E1210" t="inlineStr">
        <is>
          <t>West South Central</t>
        </is>
      </c>
      <c r="F1210" t="inlineStr">
        <is>
          <t>Rural Referral Center (RRC)</t>
        </is>
      </c>
      <c r="G1210" s="16" t="n">
        <v>0.8105</v>
      </c>
      <c r="H1210" s="16" t="n">
        <v>0.8204</v>
      </c>
      <c r="I1210" s="16" t="n">
        <v>1.4264</v>
      </c>
      <c r="J1210" s="16" t="n">
        <v>1.4157</v>
      </c>
      <c r="K1210" s="17" t="n">
        <v>458</v>
      </c>
      <c r="L1210" s="16" t="n">
        <v>1</v>
      </c>
      <c r="M1210" s="18" t="n">
        <v>3893122.87316014</v>
      </c>
      <c r="N1210" s="18" t="n">
        <v>4014824.05221323</v>
      </c>
      <c r="O1210" s="19" t="n">
        <v>121701.1790530896</v>
      </c>
      <c r="P1210" s="20" t="n">
        <v>0.03126055432057346</v>
      </c>
      <c r="Q1210" s="27">
        <f>IF(O1210&gt;0,O1210,"")</f>
        <v/>
      </c>
      <c r="R1210" s="28">
        <f>IF(O1210&gt;0,P1210,"")</f>
        <v/>
      </c>
    </row>
    <row r="1211">
      <c r="A1211" t="inlineStr">
        <is>
          <t>190145</t>
        </is>
      </c>
      <c r="B1211" t="inlineStr">
        <is>
          <t>Lasalle General Hospital</t>
        </is>
      </c>
      <c r="C1211" t="inlineStr">
        <is>
          <t>Louisiana</t>
        </is>
      </c>
      <c r="D1211" t="inlineStr">
        <is>
          <t>LA</t>
        </is>
      </c>
      <c r="E1211" t="inlineStr">
        <is>
          <t>West South Central</t>
        </is>
      </c>
      <c r="F1211" t="inlineStr">
        <is>
          <t>IPPS</t>
        </is>
      </c>
      <c r="G1211" s="16" t="n">
        <v>0.8105</v>
      </c>
      <c r="H1211" s="16" t="n">
        <v>0.7913</v>
      </c>
      <c r="I1211" s="16" t="n">
        <v>1.0078</v>
      </c>
      <c r="J1211" s="16" t="n">
        <v>0.9896</v>
      </c>
      <c r="K1211" s="17" t="n">
        <v>115</v>
      </c>
      <c r="L1211" s="16" t="n">
        <v>1</v>
      </c>
      <c r="M1211" s="18" t="n">
        <v>690658.7164049367</v>
      </c>
      <c r="N1211" s="18" t="n">
        <v>690365.7261229529</v>
      </c>
      <c r="O1211" s="19" t="n">
        <v>-292.9902819838608</v>
      </c>
      <c r="P1211" s="20" t="n">
        <v>-0.0004242186119201587</v>
      </c>
      <c r="Q1211" s="27">
        <f>IF(O1211&gt;0,O1211,"")</f>
        <v/>
      </c>
      <c r="R1211" s="28">
        <f>IF(O1211&gt;0,P1211,"")</f>
        <v/>
      </c>
    </row>
    <row r="1212">
      <c r="A1212" t="inlineStr">
        <is>
          <t>190151</t>
        </is>
      </c>
      <c r="B1212" t="inlineStr">
        <is>
          <t>Richardson Medical Center</t>
        </is>
      </c>
      <c r="C1212" t="inlineStr">
        <is>
          <t>Louisiana</t>
        </is>
      </c>
      <c r="D1212" t="inlineStr">
        <is>
          <t>LA</t>
        </is>
      </c>
      <c r="E1212" t="inlineStr">
        <is>
          <t>West South Central</t>
        </is>
      </c>
      <c r="F1212" t="inlineStr">
        <is>
          <t>IPPS</t>
        </is>
      </c>
      <c r="G1212" s="16" t="n">
        <v>0.8105</v>
      </c>
      <c r="H1212" s="16" t="n">
        <v>0.7913</v>
      </c>
      <c r="I1212" s="16" t="n">
        <v>1.0135</v>
      </c>
      <c r="J1212" s="16" t="n">
        <v>1.0004</v>
      </c>
      <c r="K1212" s="17" t="n">
        <v>145</v>
      </c>
      <c r="L1212" s="16" t="n">
        <v>1</v>
      </c>
      <c r="M1212" s="18" t="n">
        <v>875755.8721630282</v>
      </c>
      <c r="N1212" s="18" t="n">
        <v>879960.9108637946</v>
      </c>
      <c r="O1212" s="19" t="n">
        <v>4205.038700766396</v>
      </c>
      <c r="P1212" s="20" t="n">
        <v>0.004801610625093928</v>
      </c>
      <c r="Q1212" s="27">
        <f>IF(O1212&gt;0,O1212,"")</f>
        <v/>
      </c>
      <c r="R1212" s="28">
        <f>IF(O1212&gt;0,P1212,"")</f>
        <v/>
      </c>
    </row>
    <row r="1213">
      <c r="A1213" t="inlineStr">
        <is>
          <t>190160</t>
        </is>
      </c>
      <c r="B1213" t="inlineStr">
        <is>
          <t>Glenwood Regional Medical Center</t>
        </is>
      </c>
      <c r="C1213" t="inlineStr">
        <is>
          <t>Louisiana</t>
        </is>
      </c>
      <c r="D1213" t="inlineStr">
        <is>
          <t>LA</t>
        </is>
      </c>
      <c r="E1213" t="inlineStr">
        <is>
          <t>West South Central</t>
        </is>
      </c>
      <c r="F1213" t="inlineStr">
        <is>
          <t>Rural Referral Center (RRC)</t>
        </is>
      </c>
      <c r="G1213" s="16" t="n">
        <v>0.8415</v>
      </c>
      <c r="H1213" s="16" t="n">
        <v>0.8447</v>
      </c>
      <c r="I1213" s="16" t="n">
        <v>1.8769</v>
      </c>
      <c r="J1213" s="16" t="n">
        <v>1.8725</v>
      </c>
      <c r="K1213" s="17" t="n">
        <v>1478</v>
      </c>
      <c r="L1213" s="16" t="n">
        <v>1</v>
      </c>
      <c r="M1213" s="18" t="n">
        <v>16891326.41804729</v>
      </c>
      <c r="N1213" s="18" t="n">
        <v>17427187.75234745</v>
      </c>
      <c r="O1213" s="19" t="n">
        <v>535861.3343001641</v>
      </c>
      <c r="P1213" s="20" t="n">
        <v>0.03172405298660447</v>
      </c>
      <c r="Q1213" s="27">
        <f>IF(O1213&gt;0,O1213,"")</f>
        <v/>
      </c>
      <c r="R1213" s="28">
        <f>IF(O1213&gt;0,P1213,"")</f>
        <v/>
      </c>
    </row>
    <row r="1214">
      <c r="A1214" t="inlineStr">
        <is>
          <t>190164</t>
        </is>
      </c>
      <c r="B1214" t="inlineStr">
        <is>
          <t>Byrd Regional Hospital</t>
        </is>
      </c>
      <c r="C1214" t="inlineStr">
        <is>
          <t>Louisiana</t>
        </is>
      </c>
      <c r="D1214" t="inlineStr">
        <is>
          <t>LA</t>
        </is>
      </c>
      <c r="E1214" t="inlineStr">
        <is>
          <t>West South Central</t>
        </is>
      </c>
      <c r="F1214" t="inlineStr">
        <is>
          <t>IPPS</t>
        </is>
      </c>
      <c r="G1214" s="16" t="n">
        <v>0.8105</v>
      </c>
      <c r="H1214" s="16" t="n">
        <v>0.7913</v>
      </c>
      <c r="I1214" s="16" t="n">
        <v>1.4388</v>
      </c>
      <c r="J1214" s="16" t="n">
        <v>1.4286</v>
      </c>
      <c r="K1214" s="17" t="n">
        <v>413</v>
      </c>
      <c r="L1214" s="16" t="n">
        <v>1</v>
      </c>
      <c r="M1214" s="18" t="n">
        <v>3541129.290322387</v>
      </c>
      <c r="N1214" s="18" t="n">
        <v>3579170.545219065</v>
      </c>
      <c r="O1214" s="19" t="n">
        <v>38041.25489667803</v>
      </c>
      <c r="P1214" s="20" t="n">
        <v>0.01074269019226201</v>
      </c>
      <c r="Q1214" s="27">
        <f>IF(O1214&gt;0,O1214,"")</f>
        <v/>
      </c>
      <c r="R1214" s="28">
        <f>IF(O1214&gt;0,P1214,"")</f>
        <v/>
      </c>
    </row>
    <row r="1215">
      <c r="A1215" t="inlineStr">
        <is>
          <t>190167</t>
        </is>
      </c>
      <c r="B1215" t="inlineStr">
        <is>
          <t>Mercy Regional Medical Center</t>
        </is>
      </c>
      <c r="C1215" t="inlineStr">
        <is>
          <t>Louisiana</t>
        </is>
      </c>
      <c r="D1215" t="inlineStr">
        <is>
          <t>LA</t>
        </is>
      </c>
      <c r="E1215" t="inlineStr">
        <is>
          <t>West South Central</t>
        </is>
      </c>
      <c r="F1215" t="inlineStr">
        <is>
          <t>IPPS</t>
        </is>
      </c>
      <c r="G1215" s="16" t="n">
        <v>0.8415</v>
      </c>
      <c r="H1215" s="16" t="n">
        <v>0.8447</v>
      </c>
      <c r="I1215" s="16" t="n">
        <v>1.1726</v>
      </c>
      <c r="J1215" s="16" t="n">
        <v>1.1606</v>
      </c>
      <c r="K1215" s="17" t="n">
        <v>482</v>
      </c>
      <c r="L1215" s="16" t="n">
        <v>1</v>
      </c>
      <c r="M1215" s="18" t="n">
        <v>3441478.924436656</v>
      </c>
      <c r="N1215" s="18" t="n">
        <v>3522578.289786648</v>
      </c>
      <c r="O1215" s="19" t="n">
        <v>81099.36534999264</v>
      </c>
      <c r="P1215" s="20" t="n">
        <v>0.0235652657275151</v>
      </c>
      <c r="Q1215" s="27">
        <f>IF(O1215&gt;0,O1215,"")</f>
        <v/>
      </c>
      <c r="R1215" s="28">
        <f>IF(O1215&gt;0,P1215,"")</f>
        <v/>
      </c>
    </row>
    <row r="1216">
      <c r="A1216" t="inlineStr">
        <is>
          <t>190176</t>
        </is>
      </c>
      <c r="B1216" t="inlineStr">
        <is>
          <t>East Jefferson General Hospital</t>
        </is>
      </c>
      <c r="C1216" t="inlineStr">
        <is>
          <t>Louisiana</t>
        </is>
      </c>
      <c r="D1216" t="inlineStr">
        <is>
          <t>LA</t>
        </is>
      </c>
      <c r="E1216" t="inlineStr">
        <is>
          <t>West South Central</t>
        </is>
      </c>
      <c r="F1216" t="inlineStr">
        <is>
          <t>IPPS</t>
        </is>
      </c>
      <c r="G1216" s="16" t="n">
        <v>0.8646</v>
      </c>
      <c r="H1216" s="16" t="n">
        <v>0.827</v>
      </c>
      <c r="I1216" s="16" t="n">
        <v>2.1444</v>
      </c>
      <c r="J1216" s="16" t="n">
        <v>2.1526</v>
      </c>
      <c r="K1216" s="17" t="n">
        <v>3592</v>
      </c>
      <c r="L1216" s="16" t="n">
        <v>1</v>
      </c>
      <c r="M1216" s="18" t="n">
        <v>47646820.07688563</v>
      </c>
      <c r="N1216" s="18" t="n">
        <v>48097743.00478152</v>
      </c>
      <c r="O1216" s="19" t="n">
        <v>450922.9278958887</v>
      </c>
      <c r="P1216" s="20" t="n">
        <v>0.009463861956962787</v>
      </c>
      <c r="Q1216" s="27">
        <f>IF(O1216&gt;0,O1216,"")</f>
        <v/>
      </c>
      <c r="R1216" s="28">
        <f>IF(O1216&gt;0,P1216,"")</f>
        <v/>
      </c>
    </row>
    <row r="1217">
      <c r="A1217" t="inlineStr">
        <is>
          <t>190183</t>
        </is>
      </c>
      <c r="B1217" t="inlineStr">
        <is>
          <t>Leonard J Chabert Medical Center</t>
        </is>
      </c>
      <c r="C1217" t="inlineStr">
        <is>
          <t>Louisiana</t>
        </is>
      </c>
      <c r="D1217" t="inlineStr">
        <is>
          <t>LA</t>
        </is>
      </c>
      <c r="E1217" t="inlineStr">
        <is>
          <t>West South Central</t>
        </is>
      </c>
      <c r="F1217" t="inlineStr">
        <is>
          <t>IPPS</t>
        </is>
      </c>
      <c r="G1217" s="16" t="n">
        <v>0.8529</v>
      </c>
      <c r="H1217" s="16" t="n">
        <v>0.8103</v>
      </c>
      <c r="I1217" s="16" t="n">
        <v>1.4821</v>
      </c>
      <c r="J1217" s="16" t="n">
        <v>1.4835</v>
      </c>
      <c r="K1217" s="17" t="n">
        <v>196</v>
      </c>
      <c r="L1217" s="16" t="n">
        <v>1</v>
      </c>
      <c r="M1217" s="18" t="n">
        <v>1782676.784666502</v>
      </c>
      <c r="N1217" s="18" t="n">
        <v>1787731.40878617</v>
      </c>
      <c r="O1217" s="19" t="n">
        <v>5054.624119667569</v>
      </c>
      <c r="P1217" s="20" t="n">
        <v>0.002835412545417296</v>
      </c>
      <c r="Q1217" s="27">
        <f>IF(O1217&gt;0,O1217,"")</f>
        <v/>
      </c>
      <c r="R1217" s="28">
        <f>IF(O1217&gt;0,P1217,"")</f>
        <v/>
      </c>
    </row>
    <row r="1218">
      <c r="A1218" t="inlineStr">
        <is>
          <t>190184</t>
        </is>
      </c>
      <c r="B1218" t="inlineStr">
        <is>
          <t>Citizens Medical Center</t>
        </is>
      </c>
      <c r="C1218" t="inlineStr">
        <is>
          <t>Louisiana</t>
        </is>
      </c>
      <c r="D1218" t="inlineStr">
        <is>
          <t>LA</t>
        </is>
      </c>
      <c r="E1218" t="inlineStr">
        <is>
          <t>West South Central</t>
        </is>
      </c>
      <c r="F1218" t="inlineStr">
        <is>
          <t>IPPS</t>
        </is>
      </c>
      <c r="G1218" s="16" t="n">
        <v>0.8415</v>
      </c>
      <c r="H1218" s="16" t="n">
        <v>0.8447</v>
      </c>
      <c r="I1218" s="16" t="n">
        <v>0.9837</v>
      </c>
      <c r="J1218" s="16" t="n">
        <v>0.9689</v>
      </c>
      <c r="K1218" s="17" t="n">
        <v>222</v>
      </c>
      <c r="L1218" s="16" t="n">
        <v>1</v>
      </c>
      <c r="M1218" s="18" t="n">
        <v>1329731.117764635</v>
      </c>
      <c r="N1218" s="18" t="n">
        <v>1354450.007801607</v>
      </c>
      <c r="O1218" s="19" t="n">
        <v>24718.89003697224</v>
      </c>
      <c r="P1218" s="20" t="n">
        <v>0.01858938976965983</v>
      </c>
      <c r="Q1218" s="27">
        <f>IF(O1218&gt;0,O1218,"")</f>
        <v/>
      </c>
      <c r="R1218" s="28">
        <f>IF(O1218&gt;0,P1218,"")</f>
        <v/>
      </c>
    </row>
    <row r="1219">
      <c r="A1219" t="inlineStr">
        <is>
          <t>190190</t>
        </is>
      </c>
      <c r="B1219" t="inlineStr">
        <is>
          <t>Caldwell Memorial Hospital, Inc</t>
        </is>
      </c>
      <c r="C1219" t="inlineStr">
        <is>
          <t>Louisiana</t>
        </is>
      </c>
      <c r="D1219" t="inlineStr">
        <is>
          <t>LA</t>
        </is>
      </c>
      <c r="E1219" t="inlineStr">
        <is>
          <t>West South Central</t>
        </is>
      </c>
      <c r="F1219" t="inlineStr">
        <is>
          <t>IPPS</t>
        </is>
      </c>
      <c r="G1219" s="16" t="n">
        <v>0.8415</v>
      </c>
      <c r="H1219" s="16" t="n">
        <v>0.8447</v>
      </c>
      <c r="I1219" s="16" t="n">
        <v>0.9939</v>
      </c>
      <c r="J1219" s="16" t="n">
        <v>0.9778</v>
      </c>
      <c r="K1219" s="17" t="n">
        <v>69</v>
      </c>
      <c r="L1219" s="16" t="n">
        <v>1</v>
      </c>
      <c r="M1219" s="18" t="n">
        <v>417580.2669013602</v>
      </c>
      <c r="N1219" s="18" t="n">
        <v>424844.6692885701</v>
      </c>
      <c r="O1219" s="19" t="n">
        <v>7264.402387209877</v>
      </c>
      <c r="P1219" s="20" t="n">
        <v>0.01739642162958303</v>
      </c>
      <c r="Q1219" s="27">
        <f>IF(O1219&gt;0,O1219,"")</f>
        <v/>
      </c>
      <c r="R1219" s="28">
        <f>IF(O1219&gt;0,P1219,"")</f>
        <v/>
      </c>
    </row>
    <row r="1220">
      <c r="A1220" t="inlineStr">
        <is>
          <t>190201</t>
        </is>
      </c>
      <c r="B1220" t="inlineStr">
        <is>
          <t>Christus Ochsner Lake Area Hospital</t>
        </is>
      </c>
      <c r="C1220" t="inlineStr">
        <is>
          <t>Louisiana</t>
        </is>
      </c>
      <c r="D1220" t="inlineStr">
        <is>
          <t>LA</t>
        </is>
      </c>
      <c r="E1220" t="inlineStr">
        <is>
          <t>West South Central</t>
        </is>
      </c>
      <c r="F1220" t="inlineStr">
        <is>
          <t>IPPS</t>
        </is>
      </c>
      <c r="G1220" s="16" t="n">
        <v>0.8105</v>
      </c>
      <c r="H1220" s="16" t="n">
        <v>0.801</v>
      </c>
      <c r="I1220" s="16" t="n">
        <v>1.3893</v>
      </c>
      <c r="J1220" s="16" t="n">
        <v>1.379</v>
      </c>
      <c r="K1220" s="17" t="n">
        <v>114</v>
      </c>
      <c r="L1220" s="16" t="n">
        <v>1</v>
      </c>
      <c r="M1220" s="18" t="n">
        <v>943826.5497463882</v>
      </c>
      <c r="N1220" s="18" t="n">
        <v>960241.6331908766</v>
      </c>
      <c r="O1220" s="19" t="n">
        <v>16415.08344448835</v>
      </c>
      <c r="P1220" s="20" t="n">
        <v>0.01739205519160187</v>
      </c>
      <c r="Q1220" s="27">
        <f>IF(O1220&gt;0,O1220,"")</f>
        <v/>
      </c>
      <c r="R1220" s="28">
        <f>IF(O1220&gt;0,P1220,"")</f>
        <v/>
      </c>
    </row>
    <row r="1221">
      <c r="A1221" t="inlineStr">
        <is>
          <t>190202</t>
        </is>
      </c>
      <c r="B1221" t="inlineStr">
        <is>
          <t>Ochsner Medical Center - Baton Rouge</t>
        </is>
      </c>
      <c r="C1221" t="inlineStr">
        <is>
          <t>Louisiana</t>
        </is>
      </c>
      <c r="D1221" t="inlineStr">
        <is>
          <t>LA</t>
        </is>
      </c>
      <c r="E1221" t="inlineStr">
        <is>
          <t>West South Central</t>
        </is>
      </c>
      <c r="F1221" t="inlineStr">
        <is>
          <t>IPPS</t>
        </is>
      </c>
      <c r="G1221" s="16" t="n">
        <v>0.8105</v>
      </c>
      <c r="H1221" s="16" t="n">
        <v>0.795</v>
      </c>
      <c r="I1221" s="16" t="n">
        <v>1.6876</v>
      </c>
      <c r="J1221" s="16" t="n">
        <v>1.6808</v>
      </c>
      <c r="K1221" s="17" t="n">
        <v>1219</v>
      </c>
      <c r="L1221" s="16" t="n">
        <v>1</v>
      </c>
      <c r="M1221" s="18" t="n">
        <v>12259267.60064764</v>
      </c>
      <c r="N1221" s="18" t="n">
        <v>12461900.45823683</v>
      </c>
      <c r="O1221" s="19" t="n">
        <v>202632.8575891871</v>
      </c>
      <c r="P1221" s="20" t="n">
        <v>0.01652895296767013</v>
      </c>
      <c r="Q1221" s="27">
        <f>IF(O1221&gt;0,O1221,"")</f>
        <v/>
      </c>
      <c r="R1221" s="28">
        <f>IF(O1221&gt;0,P1221,"")</f>
        <v/>
      </c>
    </row>
    <row r="1222">
      <c r="A1222" t="inlineStr">
        <is>
          <t>190208</t>
        </is>
      </c>
      <c r="B1222" t="inlineStr">
        <is>
          <t>East Carroll Parish Hospital</t>
        </is>
      </c>
      <c r="C1222" t="inlineStr">
        <is>
          <t>Louisiana</t>
        </is>
      </c>
      <c r="D1222" t="inlineStr">
        <is>
          <t>LA</t>
        </is>
      </c>
      <c r="E1222" t="inlineStr">
        <is>
          <t>West South Central</t>
        </is>
      </c>
      <c r="F1222" t="inlineStr">
        <is>
          <t>IPPS</t>
        </is>
      </c>
      <c r="G1222" s="16" t="n">
        <v>0.8186</v>
      </c>
      <c r="H1222" s="16" t="n">
        <v>0.7913</v>
      </c>
      <c r="I1222" s="16" t="n">
        <v>0.8717</v>
      </c>
      <c r="J1222" s="16" t="n">
        <v>0.8605</v>
      </c>
      <c r="K1222" s="17" t="n">
        <v>93</v>
      </c>
      <c r="L1222" s="16" t="n">
        <v>1</v>
      </c>
      <c r="M1222" s="18" t="n">
        <v>485853.8881630452</v>
      </c>
      <c r="N1222" s="18" t="n">
        <v>485462.3104774742</v>
      </c>
      <c r="O1222" s="19" t="n">
        <v>-391.5776855709846</v>
      </c>
      <c r="P1222" s="20" t="n">
        <v>-0.0008059577068560518</v>
      </c>
      <c r="Q1222" s="27">
        <f>IF(O1222&gt;0,O1222,"")</f>
        <v/>
      </c>
      <c r="R1222" s="28">
        <f>IF(O1222&gt;0,P1222,"")</f>
        <v/>
      </c>
    </row>
    <row r="1223">
      <c r="A1223" t="inlineStr">
        <is>
          <t>190218</t>
        </is>
      </c>
      <c r="B1223" t="inlineStr">
        <is>
          <t>Sabine Medical Center</t>
        </is>
      </c>
      <c r="C1223" t="inlineStr">
        <is>
          <t>Louisiana</t>
        </is>
      </c>
      <c r="D1223" t="inlineStr">
        <is>
          <t>LA</t>
        </is>
      </c>
      <c r="E1223" t="inlineStr">
        <is>
          <t>West South Central</t>
        </is>
      </c>
      <c r="F1223" t="inlineStr">
        <is>
          <t>Sole Community Hospital (SCH)</t>
        </is>
      </c>
      <c r="G1223" s="16" t="n">
        <v>0.8105</v>
      </c>
      <c r="H1223" s="16" t="n">
        <v>0.7913</v>
      </c>
      <c r="I1223" s="16" t="n">
        <v>0.9585</v>
      </c>
      <c r="J1223" s="16" t="n">
        <v>0.9475</v>
      </c>
      <c r="K1223" s="17" t="n">
        <v>110</v>
      </c>
      <c r="L1223" s="16" t="n">
        <v>1</v>
      </c>
      <c r="M1223" s="18" t="n">
        <v>628313.0863107285</v>
      </c>
      <c r="N1223" s="18" t="n">
        <v>632256.9312604545</v>
      </c>
      <c r="O1223" s="19" t="n">
        <v>3943.844949726015</v>
      </c>
      <c r="P1223" s="20" t="n">
        <v>0.006276878574793221</v>
      </c>
      <c r="Q1223" s="27">
        <f>IF(O1223&gt;0,O1223,"")</f>
        <v/>
      </c>
      <c r="R1223" s="28">
        <f>IF(O1223&gt;0,P1223,"")</f>
        <v/>
      </c>
    </row>
    <row r="1224">
      <c r="A1224" t="inlineStr">
        <is>
          <t>190241</t>
        </is>
      </c>
      <c r="B1224" t="inlineStr">
        <is>
          <t>Physicians Medical Center</t>
        </is>
      </c>
      <c r="C1224" t="inlineStr">
        <is>
          <t>Louisiana</t>
        </is>
      </c>
      <c r="D1224" t="inlineStr">
        <is>
          <t>LA</t>
        </is>
      </c>
      <c r="E1224" t="inlineStr">
        <is>
          <t>West South Central</t>
        </is>
      </c>
      <c r="F1224" t="inlineStr">
        <is>
          <t>IPPS</t>
        </is>
      </c>
      <c r="G1224" s="16" t="n">
        <v>0.8105</v>
      </c>
      <c r="H1224" s="16" t="n">
        <v>0.7913</v>
      </c>
      <c r="I1224" s="16" t="n">
        <v>3.5619</v>
      </c>
      <c r="J1224" s="16" t="n">
        <v>3.6328</v>
      </c>
      <c r="K1224" s="17" t="n">
        <v>18</v>
      </c>
      <c r="L1224" s="16" t="n">
        <v>1</v>
      </c>
      <c r="M1224" s="18" t="n">
        <v>382072.2803465956</v>
      </c>
      <c r="N1224" s="18" t="n">
        <v>396675.7844844675</v>
      </c>
      <c r="O1224" s="19" t="n">
        <v>14603.50413787185</v>
      </c>
      <c r="P1224" s="20" t="n">
        <v>0.03822183625732891</v>
      </c>
      <c r="Q1224" s="27">
        <f>IF(O1224&gt;0,O1224,"")</f>
        <v/>
      </c>
      <c r="R1224" s="28">
        <f>IF(O1224&gt;0,P1224,"")</f>
        <v/>
      </c>
    </row>
    <row r="1225">
      <c r="A1225" t="inlineStr">
        <is>
          <t>190245</t>
        </is>
      </c>
      <c r="B1225" t="inlineStr">
        <is>
          <t>Monroe Surgical Hospital</t>
        </is>
      </c>
      <c r="C1225" t="inlineStr">
        <is>
          <t>Louisiana</t>
        </is>
      </c>
      <c r="D1225" t="inlineStr">
        <is>
          <t>LA</t>
        </is>
      </c>
      <c r="E1225" t="inlineStr">
        <is>
          <t>West South Central</t>
        </is>
      </c>
      <c r="F1225" t="inlineStr">
        <is>
          <t>IPPS</t>
        </is>
      </c>
      <c r="G1225" s="16" t="n">
        <v>0.8105</v>
      </c>
      <c r="H1225" s="16" t="n">
        <v>0.7913</v>
      </c>
      <c r="I1225" s="16" t="n">
        <v>1.9802</v>
      </c>
      <c r="J1225" s="16" t="n">
        <v>2.1524</v>
      </c>
      <c r="K1225" s="17" t="n">
        <v>28</v>
      </c>
      <c r="L1225" s="16" t="n">
        <v>1</v>
      </c>
      <c r="M1225" s="18" t="n">
        <v>330413.9617617502</v>
      </c>
      <c r="N1225" s="18" t="n">
        <v>365597.0729446876</v>
      </c>
      <c r="O1225" s="19" t="n">
        <v>35183.1111829374</v>
      </c>
      <c r="P1225" s="20" t="n">
        <v>0.10648191436991</v>
      </c>
      <c r="Q1225" s="27">
        <f>IF(O1225&gt;0,O1225,"")</f>
        <v/>
      </c>
      <c r="R1225" s="28">
        <f>IF(O1225&gt;0,P1225,"")</f>
        <v/>
      </c>
    </row>
    <row r="1226">
      <c r="A1226" t="inlineStr">
        <is>
          <t>190251</t>
        </is>
      </c>
      <c r="B1226" t="inlineStr">
        <is>
          <t>Surgical Specialty Center Of Baton Rouge</t>
        </is>
      </c>
      <c r="C1226" t="inlineStr">
        <is>
          <t>Louisiana</t>
        </is>
      </c>
      <c r="D1226" t="inlineStr">
        <is>
          <t>LA</t>
        </is>
      </c>
      <c r="E1226" t="inlineStr">
        <is>
          <t>West South Central</t>
        </is>
      </c>
      <c r="F1226" t="inlineStr">
        <is>
          <t>IPPS</t>
        </is>
      </c>
      <c r="G1226" s="16" t="n">
        <v>0.8105</v>
      </c>
      <c r="H1226" s="16" t="n">
        <v>0.795</v>
      </c>
      <c r="I1226" s="16" t="n">
        <v>3.158</v>
      </c>
      <c r="J1226" s="16" t="n">
        <v>3.3678</v>
      </c>
      <c r="K1226" s="17" t="n">
        <v>49</v>
      </c>
      <c r="L1226" s="16" t="n">
        <v>1</v>
      </c>
      <c r="M1226" s="18" t="n">
        <v>922145.621490916</v>
      </c>
      <c r="N1226" s="18" t="n">
        <v>1003706.890327651</v>
      </c>
      <c r="O1226" s="19" t="n">
        <v>81561.26883673458</v>
      </c>
      <c r="P1226" s="20" t="n">
        <v>0.08844727658617206</v>
      </c>
      <c r="Q1226" s="27">
        <f>IF(O1226&gt;0,O1226,"")</f>
        <v/>
      </c>
      <c r="R1226" s="28">
        <f>IF(O1226&gt;0,P1226,"")</f>
        <v/>
      </c>
    </row>
    <row r="1227">
      <c r="A1227" t="inlineStr">
        <is>
          <t>190255</t>
        </is>
      </c>
      <c r="B1227" t="inlineStr">
        <is>
          <t>Park Place Surgical Hospital</t>
        </is>
      </c>
      <c r="C1227" t="inlineStr">
        <is>
          <t>Louisiana</t>
        </is>
      </c>
      <c r="D1227" t="inlineStr">
        <is>
          <t>LA</t>
        </is>
      </c>
      <c r="E1227" t="inlineStr">
        <is>
          <t>West South Central</t>
        </is>
      </c>
      <c r="F1227" t="inlineStr">
        <is>
          <t>IPPS</t>
        </is>
      </c>
      <c r="G1227" s="16" t="n">
        <v>0.8105</v>
      </c>
      <c r="H1227" s="16" t="n">
        <v>0.7913</v>
      </c>
      <c r="I1227" s="16" t="n">
        <v>2.6387</v>
      </c>
      <c r="J1227" s="16" t="n">
        <v>2.7079</v>
      </c>
      <c r="K1227" s="17" t="n">
        <v>70</v>
      </c>
      <c r="L1227" s="16" t="n">
        <v>1</v>
      </c>
      <c r="M1227" s="18" t="n">
        <v>1100726.34191083</v>
      </c>
      <c r="N1227" s="18" t="n">
        <v>1149879.569116939</v>
      </c>
      <c r="O1227" s="19" t="n">
        <v>49153.22720610886</v>
      </c>
      <c r="P1227" s="20" t="n">
        <v>0.04465526565011631</v>
      </c>
      <c r="Q1227" s="27">
        <f>IF(O1227&gt;0,O1227,"")</f>
        <v/>
      </c>
      <c r="R1227" s="28">
        <f>IF(O1227&gt;0,P1227,"")</f>
        <v/>
      </c>
    </row>
    <row r="1228">
      <c r="A1228" t="inlineStr">
        <is>
          <t>190256</t>
        </is>
      </c>
      <c r="B1228" t="inlineStr">
        <is>
          <t>Sterling Surgical Hospital</t>
        </is>
      </c>
      <c r="C1228" t="inlineStr">
        <is>
          <t>Louisiana</t>
        </is>
      </c>
      <c r="D1228" t="inlineStr">
        <is>
          <t>LA</t>
        </is>
      </c>
      <c r="E1228" t="inlineStr">
        <is>
          <t>West South Central</t>
        </is>
      </c>
      <c r="F1228" t="inlineStr">
        <is>
          <t>IPPS</t>
        </is>
      </c>
      <c r="G1228" s="16" t="n">
        <v>0.8148</v>
      </c>
      <c r="H1228" s="16" t="n">
        <v>0.7956</v>
      </c>
      <c r="I1228" s="16" t="n">
        <v>3.0792</v>
      </c>
      <c r="J1228" s="16" t="n">
        <v>3.2814</v>
      </c>
      <c r="K1228" s="17" t="n">
        <v>100</v>
      </c>
      <c r="L1228" s="16" t="n">
        <v>1</v>
      </c>
      <c r="M1228" s="18" t="n">
        <v>1840514.299418131</v>
      </c>
      <c r="N1228" s="18" t="n">
        <v>1996681.291177809</v>
      </c>
      <c r="O1228" s="19" t="n">
        <v>156166.9917596783</v>
      </c>
      <c r="P1228" s="20" t="n">
        <v>0.08484964871451948</v>
      </c>
      <c r="Q1228" s="27">
        <f>IF(O1228&gt;0,O1228,"")</f>
        <v/>
      </c>
      <c r="R1228" s="28">
        <f>IF(O1228&gt;0,P1228,"")</f>
        <v/>
      </c>
    </row>
    <row r="1229">
      <c r="A1229" t="inlineStr">
        <is>
          <t>190259</t>
        </is>
      </c>
      <c r="B1229" t="inlineStr">
        <is>
          <t>Lafayette Surgical Specialty Hospital</t>
        </is>
      </c>
      <c r="C1229" t="inlineStr">
        <is>
          <t>Louisiana</t>
        </is>
      </c>
      <c r="D1229" t="inlineStr">
        <is>
          <t>LA</t>
        </is>
      </c>
      <c r="E1229" t="inlineStr">
        <is>
          <t>West South Central</t>
        </is>
      </c>
      <c r="F1229" t="inlineStr">
        <is>
          <t>IPPS</t>
        </is>
      </c>
      <c r="G1229" s="16" t="n">
        <v>0.8105</v>
      </c>
      <c r="H1229" s="16" t="n">
        <v>0.7913</v>
      </c>
      <c r="I1229" s="16" t="n">
        <v>3.2221</v>
      </c>
      <c r="J1229" s="16" t="n">
        <v>3.4196</v>
      </c>
      <c r="K1229" s="17" t="n">
        <v>70</v>
      </c>
      <c r="L1229" s="16" t="n">
        <v>1</v>
      </c>
      <c r="M1229" s="18" t="n">
        <v>1344090.023978052</v>
      </c>
      <c r="N1229" s="18" t="n">
        <v>1452095.04581125</v>
      </c>
      <c r="O1229" s="19" t="n">
        <v>108005.0218331979</v>
      </c>
      <c r="P1229" s="20" t="n">
        <v>0.08035549695811266</v>
      </c>
      <c r="Q1229" s="27">
        <f>IF(O1229&gt;0,O1229,"")</f>
        <v/>
      </c>
      <c r="R1229" s="28">
        <f>IF(O1229&gt;0,P1229,"")</f>
        <v/>
      </c>
    </row>
    <row r="1230">
      <c r="A1230" t="inlineStr">
        <is>
          <t>190266</t>
        </is>
      </c>
      <c r="B1230" t="inlineStr">
        <is>
          <t>The Spine Hospital Of Louisiana</t>
        </is>
      </c>
      <c r="C1230" t="inlineStr">
        <is>
          <t>Louisiana</t>
        </is>
      </c>
      <c r="D1230" t="inlineStr">
        <is>
          <t>LA</t>
        </is>
      </c>
      <c r="E1230" t="inlineStr">
        <is>
          <t>West South Central</t>
        </is>
      </c>
      <c r="F1230" t="inlineStr">
        <is>
          <t>IPPS</t>
        </is>
      </c>
      <c r="G1230" s="16" t="n">
        <v>0.8105</v>
      </c>
      <c r="H1230" s="16" t="n">
        <v>0.795</v>
      </c>
      <c r="I1230" s="16" t="n">
        <v>3.7212</v>
      </c>
      <c r="J1230" s="16" t="n">
        <v>3.8801</v>
      </c>
      <c r="K1230" s="17" t="n">
        <v>238</v>
      </c>
      <c r="L1230" s="16" t="n">
        <v>1</v>
      </c>
      <c r="M1230" s="18" t="n">
        <v>5277779.86734497</v>
      </c>
      <c r="N1230" s="18" t="n">
        <v>5616741.135605727</v>
      </c>
      <c r="O1230" s="19" t="n">
        <v>338961.2682607574</v>
      </c>
      <c r="P1230" s="20" t="n">
        <v>0.06422421487451592</v>
      </c>
      <c r="Q1230" s="27">
        <f>IF(O1230&gt;0,O1230,"")</f>
        <v/>
      </c>
      <c r="R1230" s="28">
        <f>IF(O1230&gt;0,P1230,"")</f>
        <v/>
      </c>
    </row>
    <row r="1231">
      <c r="A1231" t="inlineStr">
        <is>
          <t>190267</t>
        </is>
      </c>
      <c r="B1231" t="inlineStr">
        <is>
          <t>Avala</t>
        </is>
      </c>
      <c r="C1231" t="inlineStr">
        <is>
          <t>Louisiana</t>
        </is>
      </c>
      <c r="D1231" t="inlineStr">
        <is>
          <t>LA</t>
        </is>
      </c>
      <c r="E1231" t="inlineStr">
        <is>
          <t>West South Central</t>
        </is>
      </c>
      <c r="F1231" t="inlineStr">
        <is>
          <t>IPPS</t>
        </is>
      </c>
      <c r="G1231" s="16" t="n">
        <v>0.8148</v>
      </c>
      <c r="H1231" s="16" t="n">
        <v>0.7956</v>
      </c>
      <c r="I1231" s="16" t="n">
        <v>3.574</v>
      </c>
      <c r="J1231" s="16" t="n">
        <v>3.7283</v>
      </c>
      <c r="K1231" s="17" t="n">
        <v>225</v>
      </c>
      <c r="L1231" s="16" t="n">
        <v>1</v>
      </c>
      <c r="M1231" s="18" t="n">
        <v>4806604.227971843</v>
      </c>
      <c r="N1231" s="18" t="n">
        <v>5104379.35950235</v>
      </c>
      <c r="O1231" s="19" t="n">
        <v>297775.1315305065</v>
      </c>
      <c r="P1231" s="20" t="n">
        <v>0.06195124820088493</v>
      </c>
      <c r="Q1231" s="27">
        <f>IF(O1231&gt;0,O1231,"")</f>
        <v/>
      </c>
      <c r="R1231" s="28">
        <f>IF(O1231&gt;0,P1231,"")</f>
        <v/>
      </c>
    </row>
    <row r="1232">
      <c r="A1232" t="inlineStr">
        <is>
          <t>190270</t>
        </is>
      </c>
      <c r="B1232" t="inlineStr">
        <is>
          <t>Our Lady Of The Lake Surgical Hospital</t>
        </is>
      </c>
      <c r="C1232" t="inlineStr">
        <is>
          <t>Louisiana</t>
        </is>
      </c>
      <c r="D1232" t="inlineStr">
        <is>
          <t>LA</t>
        </is>
      </c>
      <c r="E1232" t="inlineStr">
        <is>
          <t>West South Central</t>
        </is>
      </c>
      <c r="F1232" t="inlineStr">
        <is>
          <t>IPPS</t>
        </is>
      </c>
      <c r="G1232" s="16" t="n">
        <v>0.8148</v>
      </c>
      <c r="H1232" s="16" t="n">
        <v>0.7956</v>
      </c>
      <c r="I1232" s="16" t="n">
        <v>3.1193</v>
      </c>
      <c r="J1232" s="16" t="n">
        <v>3.2444</v>
      </c>
      <c r="K1232" s="17" t="n">
        <v>128</v>
      </c>
      <c r="L1232" s="16" t="n">
        <v>1</v>
      </c>
      <c r="M1232" s="18" t="n">
        <v>2386538.323377491</v>
      </c>
      <c r="N1232" s="18" t="n">
        <v>2526934.223137845</v>
      </c>
      <c r="O1232" s="19" t="n">
        <v>140395.8997603548</v>
      </c>
      <c r="P1232" s="20" t="n">
        <v>0.05882826116182491</v>
      </c>
      <c r="Q1232" s="27">
        <f>IF(O1232&gt;0,O1232,"")</f>
        <v/>
      </c>
      <c r="R1232" s="28">
        <f>IF(O1232&gt;0,P1232,"")</f>
        <v/>
      </c>
    </row>
    <row r="1233">
      <c r="A1233" t="inlineStr">
        <is>
          <t>190274</t>
        </is>
      </c>
      <c r="B1233" t="inlineStr">
        <is>
          <t>Ochsner Medical Center-Kenner</t>
        </is>
      </c>
      <c r="C1233" t="inlineStr">
        <is>
          <t>Louisiana</t>
        </is>
      </c>
      <c r="D1233" t="inlineStr">
        <is>
          <t>LA</t>
        </is>
      </c>
      <c r="E1233" t="inlineStr">
        <is>
          <t>West South Central</t>
        </is>
      </c>
      <c r="F1233" t="inlineStr">
        <is>
          <t>IPPS</t>
        </is>
      </c>
      <c r="G1233" s="16" t="n">
        <v>0.8646</v>
      </c>
      <c r="H1233" s="16" t="n">
        <v>0.827</v>
      </c>
      <c r="I1233" s="16" t="n">
        <v>1.5523</v>
      </c>
      <c r="J1233" s="16" t="n">
        <v>1.5455</v>
      </c>
      <c r="K1233" s="17" t="n">
        <v>876</v>
      </c>
      <c r="L1233" s="16" t="n">
        <v>1</v>
      </c>
      <c r="M1233" s="18" t="n">
        <v>8411463.378780112</v>
      </c>
      <c r="N1233" s="18" t="n">
        <v>8421668.630715741</v>
      </c>
      <c r="O1233" s="19" t="n">
        <v>10205.25193562917</v>
      </c>
      <c r="P1233" s="20" t="n">
        <v>0.001213255229925189</v>
      </c>
      <c r="Q1233" s="27">
        <f>IF(O1233&gt;0,O1233,"")</f>
        <v/>
      </c>
      <c r="R1233" s="28">
        <f>IF(O1233&gt;0,P1233,"")</f>
        <v/>
      </c>
    </row>
    <row r="1234">
      <c r="A1234" t="inlineStr">
        <is>
          <t>190278</t>
        </is>
      </c>
      <c r="B1234" t="inlineStr">
        <is>
          <t>Specialists Hospital Shreveport</t>
        </is>
      </c>
      <c r="C1234" t="inlineStr">
        <is>
          <t>Louisiana</t>
        </is>
      </c>
      <c r="D1234" t="inlineStr">
        <is>
          <t>LA</t>
        </is>
      </c>
      <c r="E1234" t="inlineStr">
        <is>
          <t>West South Central</t>
        </is>
      </c>
      <c r="F1234" t="inlineStr">
        <is>
          <t>IPPS</t>
        </is>
      </c>
      <c r="G1234" s="16" t="n">
        <v>0.8105</v>
      </c>
      <c r="H1234" s="16" t="n">
        <v>0.8204</v>
      </c>
      <c r="I1234" s="16" t="n">
        <v>3.742</v>
      </c>
      <c r="J1234" s="16" t="n">
        <v>3.9697</v>
      </c>
      <c r="K1234" s="17" t="n">
        <v>450</v>
      </c>
      <c r="L1234" s="16" t="n">
        <v>1</v>
      </c>
      <c r="M1234" s="18" t="n">
        <v>10034774.08866729</v>
      </c>
      <c r="N1234" s="18" t="n">
        <v>11061143.03327637</v>
      </c>
      <c r="O1234" s="19" t="n">
        <v>1026368.944609083</v>
      </c>
      <c r="P1234" s="20" t="n">
        <v>0.102281220836671</v>
      </c>
      <c r="Q1234" s="27">
        <f>IF(O1234&gt;0,O1234,"")</f>
        <v/>
      </c>
      <c r="R1234" s="28">
        <f>IF(O1234&gt;0,P1234,"")</f>
        <v/>
      </c>
    </row>
    <row r="1235">
      <c r="A1235" t="inlineStr">
        <is>
          <t>190298</t>
        </is>
      </c>
      <c r="B1235" t="inlineStr">
        <is>
          <t>Christus Central Louisiana Surgical Hospital</t>
        </is>
      </c>
      <c r="C1235" t="inlineStr">
        <is>
          <t>Louisiana</t>
        </is>
      </c>
      <c r="D1235" t="inlineStr">
        <is>
          <t>LA</t>
        </is>
      </c>
      <c r="E1235" t="inlineStr">
        <is>
          <t>West South Central</t>
        </is>
      </c>
      <c r="F1235" t="inlineStr">
        <is>
          <t>IPPS</t>
        </is>
      </c>
      <c r="G1235" s="16" t="n">
        <v>0.8728</v>
      </c>
      <c r="H1235" s="16" t="n">
        <v>0.8816000000000001</v>
      </c>
      <c r="I1235" s="16" t="n">
        <v>2.1896</v>
      </c>
      <c r="J1235" s="16" t="n">
        <v>2.2765</v>
      </c>
      <c r="K1235" s="17" t="n">
        <v>113</v>
      </c>
      <c r="L1235" s="16" t="n">
        <v>1</v>
      </c>
      <c r="M1235" s="18" t="n">
        <v>1539000.111400795</v>
      </c>
      <c r="N1235" s="18" t="n">
        <v>1660866.341053745</v>
      </c>
      <c r="O1235" s="19" t="n">
        <v>121866.2296529503</v>
      </c>
      <c r="P1235" s="20" t="n">
        <v>0.0791853286755307</v>
      </c>
      <c r="Q1235" s="27">
        <f>IF(O1235&gt;0,O1235,"")</f>
        <v/>
      </c>
      <c r="R1235" s="28">
        <f>IF(O1235&gt;0,P1235,"")</f>
        <v/>
      </c>
    </row>
    <row r="1236">
      <c r="A1236" t="inlineStr">
        <is>
          <t>190300</t>
        </is>
      </c>
      <c r="B1236" t="inlineStr">
        <is>
          <t>St Charles Surgical Hospital, Llc</t>
        </is>
      </c>
      <c r="C1236" t="inlineStr">
        <is>
          <t>Louisiana</t>
        </is>
      </c>
      <c r="D1236" t="inlineStr">
        <is>
          <t>LA</t>
        </is>
      </c>
      <c r="E1236" t="inlineStr">
        <is>
          <t>West South Central</t>
        </is>
      </c>
      <c r="F1236" t="inlineStr">
        <is>
          <t>IPPS</t>
        </is>
      </c>
      <c r="G1236" s="16" t="n">
        <v>0.8646</v>
      </c>
      <c r="H1236" s="16" t="n">
        <v>0.827</v>
      </c>
      <c r="I1236" s="16" t="n">
        <v>1.8017</v>
      </c>
      <c r="J1236" s="16" t="n">
        <v>1.8043</v>
      </c>
      <c r="K1236" s="17" t="n">
        <v>89</v>
      </c>
      <c r="L1236" s="16" t="n">
        <v>1</v>
      </c>
      <c r="M1236" s="18" t="n">
        <v>991891.7544431664</v>
      </c>
      <c r="N1236" s="18" t="n">
        <v>998904.0853809163</v>
      </c>
      <c r="O1236" s="19" t="n">
        <v>7012.330937749823</v>
      </c>
      <c r="P1236" s="20" t="n">
        <v>0.007069653423710981</v>
      </c>
      <c r="Q1236" s="27">
        <f>IF(O1236&gt;0,O1236,"")</f>
        <v/>
      </c>
      <c r="R1236" s="28">
        <f>IF(O1236&gt;0,P1236,"")</f>
        <v/>
      </c>
    </row>
    <row r="1237">
      <c r="A1237" t="inlineStr">
        <is>
          <t>190302</t>
        </is>
      </c>
      <c r="B1237" t="inlineStr">
        <is>
          <t>Omega Hospital, Llc</t>
        </is>
      </c>
      <c r="C1237" t="inlineStr">
        <is>
          <t>Louisiana</t>
        </is>
      </c>
      <c r="D1237" t="inlineStr">
        <is>
          <t>LA</t>
        </is>
      </c>
      <c r="E1237" t="inlineStr">
        <is>
          <t>West South Central</t>
        </is>
      </c>
      <c r="F1237" t="inlineStr">
        <is>
          <t>IPPS</t>
        </is>
      </c>
      <c r="G1237" s="16" t="n">
        <v>0.8646</v>
      </c>
      <c r="H1237" s="16" t="n">
        <v>0.827</v>
      </c>
      <c r="I1237" s="16" t="n">
        <v>1.8863</v>
      </c>
      <c r="J1237" s="16" t="n">
        <v>1.9231</v>
      </c>
      <c r="K1237" s="17" t="n">
        <v>32</v>
      </c>
      <c r="L1237" s="16" t="n">
        <v>1</v>
      </c>
      <c r="M1237" s="18" t="n">
        <v>373381.2780126923</v>
      </c>
      <c r="N1237" s="18" t="n">
        <v>382804.363677241</v>
      </c>
      <c r="O1237" s="19" t="n">
        <v>9423.08566454862</v>
      </c>
      <c r="P1237" s="20" t="n">
        <v>0.02523716699107849</v>
      </c>
      <c r="Q1237" s="27">
        <f>IF(O1237&gt;0,O1237,"")</f>
        <v/>
      </c>
      <c r="R1237" s="28">
        <f>IF(O1237&gt;0,P1237,"")</f>
        <v/>
      </c>
    </row>
    <row r="1238">
      <c r="A1238" t="inlineStr">
        <is>
          <t>190303</t>
        </is>
      </c>
      <c r="B1238" t="inlineStr">
        <is>
          <t>Cypress Pointe Surgical Hospital</t>
        </is>
      </c>
      <c r="C1238" t="inlineStr">
        <is>
          <t>Louisiana</t>
        </is>
      </c>
      <c r="D1238" t="inlineStr">
        <is>
          <t>LA</t>
        </is>
      </c>
      <c r="E1238" t="inlineStr">
        <is>
          <t>West South Central</t>
        </is>
      </c>
      <c r="F1238" t="inlineStr">
        <is>
          <t>IPPS</t>
        </is>
      </c>
      <c r="G1238" s="16" t="n">
        <v>0.8249</v>
      </c>
      <c r="H1238" s="16" t="n">
        <v>0.8057</v>
      </c>
      <c r="I1238" s="16" t="n">
        <v>4.2312</v>
      </c>
      <c r="J1238" s="16" t="n">
        <v>4.4794</v>
      </c>
      <c r="K1238" s="17" t="n">
        <v>78</v>
      </c>
      <c r="L1238" s="16" t="n">
        <v>1</v>
      </c>
      <c r="M1238" s="18" t="n">
        <v>1986648.196863347</v>
      </c>
      <c r="N1238" s="18" t="n">
        <v>2141248.739605159</v>
      </c>
      <c r="O1238" s="19" t="n">
        <v>154600.5427418114</v>
      </c>
      <c r="P1238" s="20" t="n">
        <v>0.07781978861979943</v>
      </c>
      <c r="Q1238" s="27">
        <f>IF(O1238&gt;0,O1238,"")</f>
        <v/>
      </c>
      <c r="R1238" s="28">
        <f>IF(O1238&gt;0,P1238,"")</f>
        <v/>
      </c>
    </row>
    <row r="1239">
      <c r="A1239" t="inlineStr">
        <is>
          <t>190308</t>
        </is>
      </c>
      <c r="B1239" t="inlineStr">
        <is>
          <t>St Bernard Parish Hospital</t>
        </is>
      </c>
      <c r="C1239" t="inlineStr">
        <is>
          <t>Louisiana</t>
        </is>
      </c>
      <c r="D1239" t="inlineStr">
        <is>
          <t>LA</t>
        </is>
      </c>
      <c r="E1239" t="inlineStr">
        <is>
          <t>West South Central</t>
        </is>
      </c>
      <c r="F1239" t="inlineStr">
        <is>
          <t>IPPS</t>
        </is>
      </c>
      <c r="G1239" s="16" t="n">
        <v>0.8646</v>
      </c>
      <c r="H1239" s="16" t="n">
        <v>0.827</v>
      </c>
      <c r="I1239" s="16" t="n">
        <v>1.2525</v>
      </c>
      <c r="J1239" s="16" t="n">
        <v>1.241</v>
      </c>
      <c r="K1239" s="17" t="n">
        <v>156</v>
      </c>
      <c r="L1239" s="16" t="n">
        <v>1</v>
      </c>
      <c r="M1239" s="18" t="n">
        <v>1208632.109004731</v>
      </c>
      <c r="N1239" s="18" t="n">
        <v>1204263.194686625</v>
      </c>
      <c r="O1239" s="19" t="n">
        <v>-4368.914318105904</v>
      </c>
      <c r="P1239" s="20" t="n">
        <v>-0.003614759433872366</v>
      </c>
      <c r="Q1239" s="27">
        <f>IF(O1239&gt;0,O1239,"")</f>
        <v/>
      </c>
      <c r="R1239" s="28">
        <f>IF(O1239&gt;0,P1239,"")</f>
        <v/>
      </c>
    </row>
    <row r="1240">
      <c r="A1240" t="inlineStr">
        <is>
          <t>190312</t>
        </is>
      </c>
      <c r="B1240" t="inlineStr">
        <is>
          <t>Our Lady Of The Angels Hospital</t>
        </is>
      </c>
      <c r="C1240" t="inlineStr">
        <is>
          <t>Louisiana</t>
        </is>
      </c>
      <c r="D1240" t="inlineStr">
        <is>
          <t>LA</t>
        </is>
      </c>
      <c r="E1240" t="inlineStr">
        <is>
          <t>West South Central</t>
        </is>
      </c>
      <c r="F1240" t="inlineStr">
        <is>
          <t>IPPS</t>
        </is>
      </c>
      <c r="G1240" s="16" t="n">
        <v>0.8125</v>
      </c>
      <c r="H1240" s="16" t="n">
        <v>0.7933</v>
      </c>
      <c r="I1240" s="16" t="n">
        <v>1.3445</v>
      </c>
      <c r="J1240" s="16" t="n">
        <v>1.3298</v>
      </c>
      <c r="K1240" s="17" t="n">
        <v>285</v>
      </c>
      <c r="L1240" s="16" t="n">
        <v>1</v>
      </c>
      <c r="M1240" s="18" t="n">
        <v>2286687.200995969</v>
      </c>
      <c r="N1240" s="18" t="n">
        <v>2302348.209492464</v>
      </c>
      <c r="O1240" s="19" t="n">
        <v>15661.00849649496</v>
      </c>
      <c r="P1240" s="20" t="n">
        <v>0.006848776032713962</v>
      </c>
      <c r="Q1240" s="27">
        <f>IF(O1240&gt;0,O1240,"")</f>
        <v/>
      </c>
      <c r="R1240" s="28">
        <f>IF(O1240&gt;0,P1240,"")</f>
        <v/>
      </c>
    </row>
    <row r="1241">
      <c r="A1241" t="inlineStr">
        <is>
          <t>190313</t>
        </is>
      </c>
      <c r="B1241" t="inlineStr">
        <is>
          <t>New Orleans East Hospital</t>
        </is>
      </c>
      <c r="C1241" t="inlineStr">
        <is>
          <t>Louisiana</t>
        </is>
      </c>
      <c r="D1241" t="inlineStr">
        <is>
          <t>LA</t>
        </is>
      </c>
      <c r="E1241" t="inlineStr">
        <is>
          <t>West South Central</t>
        </is>
      </c>
      <c r="F1241" t="inlineStr">
        <is>
          <t>IPPS</t>
        </is>
      </c>
      <c r="G1241" s="16" t="n">
        <v>0.8646</v>
      </c>
      <c r="H1241" s="16" t="n">
        <v>0.827</v>
      </c>
      <c r="I1241" s="16" t="n">
        <v>1.3659</v>
      </c>
      <c r="J1241" s="16" t="n">
        <v>1.3506</v>
      </c>
      <c r="K1241" s="17" t="n">
        <v>82</v>
      </c>
      <c r="L1241" s="16" t="n">
        <v>1</v>
      </c>
      <c r="M1241" s="18" t="n">
        <v>692826.5981398437</v>
      </c>
      <c r="N1241" s="18" t="n">
        <v>688914.984818839</v>
      </c>
      <c r="O1241" s="19" t="n">
        <v>-3911.613321004668</v>
      </c>
      <c r="P1241" s="20" t="n">
        <v>-0.005645876372972517</v>
      </c>
      <c r="Q1241" s="27">
        <f>IF(O1241&gt;0,O1241,"")</f>
        <v/>
      </c>
      <c r="R1241" s="28">
        <f>IF(O1241&gt;0,P1241,"")</f>
        <v/>
      </c>
    </row>
    <row r="1242">
      <c r="A1242" t="inlineStr">
        <is>
          <t>190316</t>
        </is>
      </c>
      <c r="B1242" t="inlineStr">
        <is>
          <t>The General</t>
        </is>
      </c>
      <c r="C1242" t="inlineStr">
        <is>
          <t>Louisiana</t>
        </is>
      </c>
      <c r="D1242" t="inlineStr">
        <is>
          <t>LA</t>
        </is>
      </c>
      <c r="E1242" t="inlineStr">
        <is>
          <t>West South Central</t>
        </is>
      </c>
      <c r="F1242" t="inlineStr">
        <is>
          <t>IPPS</t>
        </is>
      </c>
      <c r="G1242" s="16" t="n">
        <v>0.8105</v>
      </c>
      <c r="H1242" s="16" t="n">
        <v>0.795</v>
      </c>
      <c r="I1242" s="16" t="n">
        <v>1.3924</v>
      </c>
      <c r="J1242" s="16" t="n">
        <v>1.3692</v>
      </c>
      <c r="K1242" s="17" t="n">
        <v>205</v>
      </c>
      <c r="L1242" s="16" t="n">
        <v>1</v>
      </c>
      <c r="M1242" s="18" t="n">
        <v>1701019.054229686</v>
      </c>
      <c r="N1242" s="18" t="n">
        <v>1707203.468493978</v>
      </c>
      <c r="O1242" s="19" t="n">
        <v>6184.414264291991</v>
      </c>
      <c r="P1242" s="20" t="n">
        <v>0.003635711339572636</v>
      </c>
      <c r="Q1242" s="27">
        <f>IF(O1242&gt;0,O1242,"")</f>
        <v/>
      </c>
      <c r="R1242" s="28">
        <f>IF(O1242&gt;0,P1242,"")</f>
        <v/>
      </c>
    </row>
    <row r="1243">
      <c r="A1243" t="inlineStr">
        <is>
          <t>190317</t>
        </is>
      </c>
      <c r="B1243" t="inlineStr">
        <is>
          <t>Ochsner Lsu Health Shreveport-St Mary Medical Cent</t>
        </is>
      </c>
      <c r="C1243" t="inlineStr">
        <is>
          <t>Louisiana</t>
        </is>
      </c>
      <c r="D1243" t="inlineStr">
        <is>
          <t>LA</t>
        </is>
      </c>
      <c r="E1243" t="inlineStr">
        <is>
          <t>West South Central</t>
        </is>
      </c>
      <c r="F1243" t="inlineStr">
        <is>
          <t>IPPS</t>
        </is>
      </c>
      <c r="G1243" s="16" t="n">
        <v>0.8105</v>
      </c>
      <c r="H1243" s="16" t="n">
        <v>0.8204</v>
      </c>
      <c r="I1243" s="16" t="n">
        <v>1.4791</v>
      </c>
      <c r="J1243" s="16" t="n">
        <v>1.5449</v>
      </c>
      <c r="K1243" s="17" t="n">
        <v>26</v>
      </c>
      <c r="L1243" s="16" t="n">
        <v>1</v>
      </c>
      <c r="M1243" s="18" t="n">
        <v>229172.3339974123</v>
      </c>
      <c r="N1243" s="18" t="n">
        <v>248715.8876684358</v>
      </c>
      <c r="O1243" s="19" t="n">
        <v>19543.55367102352</v>
      </c>
      <c r="P1243" s="20" t="n">
        <v>0.08527885251299223</v>
      </c>
      <c r="Q1243" s="27">
        <f>IF(O1243&gt;0,O1243,"")</f>
        <v/>
      </c>
      <c r="R1243" s="28">
        <f>IF(O1243&gt;0,P1243,"")</f>
        <v/>
      </c>
    </row>
    <row r="1244">
      <c r="A1244" t="inlineStr">
        <is>
          <t>190318</t>
        </is>
      </c>
      <c r="B1244" t="inlineStr">
        <is>
          <t>Acadian Medical Center</t>
        </is>
      </c>
      <c r="C1244" t="inlineStr">
        <is>
          <t>Louisiana</t>
        </is>
      </c>
      <c r="D1244" t="inlineStr">
        <is>
          <t>LA</t>
        </is>
      </c>
      <c r="E1244" t="inlineStr">
        <is>
          <t>West South Central</t>
        </is>
      </c>
      <c r="F1244" t="inlineStr">
        <is>
          <t>IPPS</t>
        </is>
      </c>
      <c r="G1244" s="16" t="n">
        <v>0.8105</v>
      </c>
      <c r="H1244" s="16" t="n">
        <v>0.7913</v>
      </c>
      <c r="I1244" s="16" t="n">
        <v>1.299</v>
      </c>
      <c r="J1244" s="16" t="n">
        <v>1.2816</v>
      </c>
      <c r="K1244" s="17" t="n">
        <v>329</v>
      </c>
      <c r="L1244" s="16" t="n">
        <v>1</v>
      </c>
      <c r="M1244" s="18" t="n">
        <v>2546808.858630458</v>
      </c>
      <c r="N1244" s="18" t="n">
        <v>2557820.666260668</v>
      </c>
      <c r="O1244" s="19" t="n">
        <v>11011.80763020972</v>
      </c>
      <c r="P1244" s="20" t="n">
        <v>0.004323766816223224</v>
      </c>
      <c r="Q1244" s="27">
        <f>IF(O1244&gt;0,O1244,"")</f>
        <v/>
      </c>
      <c r="R1244" s="28">
        <f>IF(O1244&gt;0,P1244,"")</f>
        <v/>
      </c>
    </row>
    <row r="1245">
      <c r="A1245" t="inlineStr">
        <is>
          <t>200001</t>
        </is>
      </c>
      <c r="B1245" t="inlineStr">
        <is>
          <t>St Joseph Hospital</t>
        </is>
      </c>
      <c r="C1245" t="inlineStr">
        <is>
          <t>Maine</t>
        </is>
      </c>
      <c r="D1245" t="inlineStr">
        <is>
          <t>ME</t>
        </is>
      </c>
      <c r="E1245" t="inlineStr">
        <is>
          <t>New England</t>
        </is>
      </c>
      <c r="F1245" t="inlineStr">
        <is>
          <t>IPPS</t>
        </is>
      </c>
      <c r="G1245" s="16" t="n">
        <v>0.9381</v>
      </c>
      <c r="H1245" s="16" t="n">
        <v>0.9734</v>
      </c>
      <c r="I1245" s="16" t="n">
        <v>1.5613</v>
      </c>
      <c r="J1245" s="16" t="n">
        <v>1.5594</v>
      </c>
      <c r="K1245" s="17" t="n">
        <v>1133</v>
      </c>
      <c r="L1245" s="16" t="n">
        <v>1</v>
      </c>
      <c r="M1245" s="18" t="n">
        <v>11486621.94993247</v>
      </c>
      <c r="N1245" s="18" t="n">
        <v>12107803.8334389</v>
      </c>
      <c r="O1245" s="19" t="n">
        <v>621181.8835064285</v>
      </c>
      <c r="P1245" s="20" t="n">
        <v>0.05407872620984798</v>
      </c>
      <c r="Q1245" s="27">
        <f>IF(O1245&gt;0,O1245,"")</f>
        <v/>
      </c>
      <c r="R1245" s="28">
        <f>IF(O1245&gt;0,P1245,"")</f>
        <v/>
      </c>
    </row>
    <row r="1246">
      <c r="A1246" t="inlineStr">
        <is>
          <t>200008</t>
        </is>
      </c>
      <c r="B1246" t="inlineStr">
        <is>
          <t>Northern Light Mercy Hospital</t>
        </is>
      </c>
      <c r="C1246" t="inlineStr">
        <is>
          <t>Maine</t>
        </is>
      </c>
      <c r="D1246" t="inlineStr">
        <is>
          <t>ME</t>
        </is>
      </c>
      <c r="E1246" t="inlineStr">
        <is>
          <t>New England</t>
        </is>
      </c>
      <c r="F1246" t="inlineStr">
        <is>
          <t>IPPS</t>
        </is>
      </c>
      <c r="G1246" s="16" t="n">
        <v>1.0015</v>
      </c>
      <c r="H1246" s="16" t="n">
        <v>1.0394</v>
      </c>
      <c r="I1246" s="16" t="n">
        <v>1.6947</v>
      </c>
      <c r="J1246" s="16" t="n">
        <v>1.6981</v>
      </c>
      <c r="K1246" s="17" t="n">
        <v>862</v>
      </c>
      <c r="L1246" s="16" t="n">
        <v>1</v>
      </c>
      <c r="M1246" s="18" t="n">
        <v>9874190.500426756</v>
      </c>
      <c r="N1246" s="18" t="n">
        <v>10464527.44046625</v>
      </c>
      <c r="O1246" s="19" t="n">
        <v>590336.9400394913</v>
      </c>
      <c r="P1246" s="20" t="n">
        <v>0.05978585687748047</v>
      </c>
      <c r="Q1246" s="27">
        <f>IF(O1246&gt;0,O1246,"")</f>
        <v/>
      </c>
      <c r="R1246" s="28">
        <f>IF(O1246&gt;0,P1246,"")</f>
        <v/>
      </c>
    </row>
    <row r="1247">
      <c r="A1247" t="inlineStr">
        <is>
          <t>200009</t>
        </is>
      </c>
      <c r="B1247" t="inlineStr">
        <is>
          <t>Mainehealth Maine Medical Center</t>
        </is>
      </c>
      <c r="C1247" t="inlineStr">
        <is>
          <t>Maine</t>
        </is>
      </c>
      <c r="D1247" t="inlineStr">
        <is>
          <t>ME</t>
        </is>
      </c>
      <c r="E1247" t="inlineStr">
        <is>
          <t>New England</t>
        </is>
      </c>
      <c r="F1247" t="inlineStr">
        <is>
          <t>Rural Referral Center (RRC)</t>
        </is>
      </c>
      <c r="G1247" s="16" t="n">
        <v>1.0015</v>
      </c>
      <c r="H1247" s="16" t="n">
        <v>1.0349</v>
      </c>
      <c r="I1247" s="16" t="n">
        <v>2.1411</v>
      </c>
      <c r="J1247" s="16" t="n">
        <v>2.1445</v>
      </c>
      <c r="K1247" s="17" t="n">
        <v>8440</v>
      </c>
      <c r="L1247" s="16" t="n">
        <v>1</v>
      </c>
      <c r="M1247" s="18" t="n">
        <v>122146437.3829272</v>
      </c>
      <c r="N1247" s="18" t="n">
        <v>129020465.3936726</v>
      </c>
      <c r="O1247" s="19" t="n">
        <v>6874028.010745451</v>
      </c>
      <c r="P1247" s="20" t="n">
        <v>0.05627694231634019</v>
      </c>
      <c r="Q1247" s="27">
        <f>IF(O1247&gt;0,O1247,"")</f>
        <v/>
      </c>
      <c r="R1247" s="28">
        <f>IF(O1247&gt;0,P1247,"")</f>
        <v/>
      </c>
    </row>
    <row r="1248">
      <c r="A1248" t="inlineStr">
        <is>
          <t>200018</t>
        </is>
      </c>
      <c r="B1248" t="inlineStr">
        <is>
          <t>Northern Light A R Gould Hospital</t>
        </is>
      </c>
      <c r="C1248" t="inlineStr">
        <is>
          <t>Maine</t>
        </is>
      </c>
      <c r="D1248" t="inlineStr">
        <is>
          <t>ME</t>
        </is>
      </c>
      <c r="E1248" t="inlineStr">
        <is>
          <t>New England</t>
        </is>
      </c>
      <c r="F1248" t="inlineStr">
        <is>
          <t>IPPS</t>
        </is>
      </c>
      <c r="G1248" s="16" t="n">
        <v>0.9381</v>
      </c>
      <c r="H1248" s="16" t="n">
        <v>0.9734</v>
      </c>
      <c r="I1248" s="16" t="n">
        <v>1.4949</v>
      </c>
      <c r="J1248" s="16" t="n">
        <v>1.4916</v>
      </c>
      <c r="K1248" s="17" t="n">
        <v>441</v>
      </c>
      <c r="L1248" s="16" t="n">
        <v>1</v>
      </c>
      <c r="M1248" s="18" t="n">
        <v>4280818.250419634</v>
      </c>
      <c r="N1248" s="18" t="n">
        <v>4507844.23009418</v>
      </c>
      <c r="O1248" s="19" t="n">
        <v>227025.979674546</v>
      </c>
      <c r="P1248" s="20" t="n">
        <v>0.05303331428571896</v>
      </c>
      <c r="Q1248" s="27">
        <f>IF(O1248&gt;0,O1248,"")</f>
        <v/>
      </c>
      <c r="R1248" s="28">
        <f>IF(O1248&gt;0,P1248,"")</f>
        <v/>
      </c>
    </row>
    <row r="1249">
      <c r="A1249" t="inlineStr">
        <is>
          <t>200020</t>
        </is>
      </c>
      <c r="B1249" t="inlineStr">
        <is>
          <t>York Hospital</t>
        </is>
      </c>
      <c r="C1249" t="inlineStr">
        <is>
          <t>Maine</t>
        </is>
      </c>
      <c r="D1249" t="inlineStr">
        <is>
          <t>ME</t>
        </is>
      </c>
      <c r="E1249" t="inlineStr">
        <is>
          <t>New England</t>
        </is>
      </c>
      <c r="F1249" t="inlineStr">
        <is>
          <t>IPPS</t>
        </is>
      </c>
      <c r="G1249" s="16" t="n">
        <v>1.0015</v>
      </c>
      <c r="H1249" s="16" t="n">
        <v>1.0394</v>
      </c>
      <c r="I1249" s="16" t="n">
        <v>1.4107</v>
      </c>
      <c r="J1249" s="16" t="n">
        <v>1.4063</v>
      </c>
      <c r="K1249" s="17" t="n">
        <v>796</v>
      </c>
      <c r="L1249" s="16" t="n">
        <v>1</v>
      </c>
      <c r="M1249" s="18" t="n">
        <v>7590128.709586754</v>
      </c>
      <c r="N1249" s="18" t="n">
        <v>8002766.359087587</v>
      </c>
      <c r="O1249" s="19" t="n">
        <v>412637.6495008338</v>
      </c>
      <c r="P1249" s="20" t="n">
        <v>0.05436503981541836</v>
      </c>
      <c r="Q1249" s="27">
        <f>IF(O1249&gt;0,O1249,"")</f>
        <v/>
      </c>
      <c r="R1249" s="28">
        <f>IF(O1249&gt;0,P1249,"")</f>
        <v/>
      </c>
    </row>
    <row r="1250">
      <c r="A1250" t="inlineStr">
        <is>
          <t>200021</t>
        </is>
      </c>
      <c r="B1250" t="inlineStr">
        <is>
          <t>Mainehealth Mid Coast Hospital</t>
        </is>
      </c>
      <c r="C1250" t="inlineStr">
        <is>
          <t>Maine</t>
        </is>
      </c>
      <c r="D1250" t="inlineStr">
        <is>
          <t>ME</t>
        </is>
      </c>
      <c r="E1250" t="inlineStr">
        <is>
          <t>New England</t>
        </is>
      </c>
      <c r="F1250" t="inlineStr">
        <is>
          <t>IPPS</t>
        </is>
      </c>
      <c r="G1250" s="16" t="n">
        <v>1.0015</v>
      </c>
      <c r="H1250" s="16" t="n">
        <v>1.0394</v>
      </c>
      <c r="I1250" s="16" t="n">
        <v>1.3729</v>
      </c>
      <c r="J1250" s="16" t="n">
        <v>1.3592</v>
      </c>
      <c r="K1250" s="17" t="n">
        <v>1341</v>
      </c>
      <c r="L1250" s="16" t="n">
        <v>1</v>
      </c>
      <c r="M1250" s="18" t="n">
        <v>12444260.37194034</v>
      </c>
      <c r="N1250" s="18" t="n">
        <v>13030504.69522071</v>
      </c>
      <c r="O1250" s="19" t="n">
        <v>586244.3232803643</v>
      </c>
      <c r="P1250" s="20" t="n">
        <v>0.04710961565881761</v>
      </c>
      <c r="Q1250" s="27">
        <f>IF(O1250&gt;0,O1250,"")</f>
        <v/>
      </c>
      <c r="R1250" s="28">
        <f>IF(O1250&gt;0,P1250,"")</f>
        <v/>
      </c>
    </row>
    <row r="1251">
      <c r="A1251" t="inlineStr">
        <is>
          <t>200024</t>
        </is>
      </c>
      <c r="B1251" t="inlineStr">
        <is>
          <t>Central Maine Medical Center</t>
        </is>
      </c>
      <c r="C1251" t="inlineStr">
        <is>
          <t>Maine</t>
        </is>
      </c>
      <c r="D1251" t="inlineStr">
        <is>
          <t>ME</t>
        </is>
      </c>
      <c r="E1251" t="inlineStr">
        <is>
          <t>New England</t>
        </is>
      </c>
      <c r="F1251" t="inlineStr">
        <is>
          <t>Rural Referral Center (RRC)</t>
        </is>
      </c>
      <c r="G1251" s="16" t="n">
        <v>0.9509</v>
      </c>
      <c r="H1251" s="16" t="n">
        <v>0.9769</v>
      </c>
      <c r="I1251" s="16" t="n">
        <v>1.7208</v>
      </c>
      <c r="J1251" s="16" t="n">
        <v>1.7137</v>
      </c>
      <c r="K1251" s="17" t="n">
        <v>1766</v>
      </c>
      <c r="L1251" s="16" t="n">
        <v>1</v>
      </c>
      <c r="M1251" s="18" t="n">
        <v>19896036.0123873</v>
      </c>
      <c r="N1251" s="18" t="n">
        <v>20785505.87351694</v>
      </c>
      <c r="O1251" s="19" t="n">
        <v>889469.8611296341</v>
      </c>
      <c r="P1251" s="20" t="n">
        <v>0.04470588315058582</v>
      </c>
      <c r="Q1251" s="27">
        <f>IF(O1251&gt;0,O1251,"")</f>
        <v/>
      </c>
      <c r="R1251" s="28">
        <f>IF(O1251&gt;0,P1251,"")</f>
        <v/>
      </c>
    </row>
    <row r="1252">
      <c r="A1252" t="inlineStr">
        <is>
          <t>200031</t>
        </is>
      </c>
      <c r="B1252" t="inlineStr">
        <is>
          <t>Cary Medical Center</t>
        </is>
      </c>
      <c r="C1252" t="inlineStr">
        <is>
          <t>Maine</t>
        </is>
      </c>
      <c r="D1252" t="inlineStr">
        <is>
          <t>ME</t>
        </is>
      </c>
      <c r="E1252" t="inlineStr">
        <is>
          <t>New England</t>
        </is>
      </c>
      <c r="F1252" t="inlineStr">
        <is>
          <t>IPPS</t>
        </is>
      </c>
      <c r="G1252" s="16" t="n">
        <v>0.9381</v>
      </c>
      <c r="H1252" s="16" t="n">
        <v>0.9734</v>
      </c>
      <c r="I1252" s="16" t="n">
        <v>1.3469</v>
      </c>
      <c r="J1252" s="16" t="n">
        <v>1.3399</v>
      </c>
      <c r="K1252" s="17" t="n">
        <v>327</v>
      </c>
      <c r="L1252" s="16" t="n">
        <v>1</v>
      </c>
      <c r="M1252" s="18" t="n">
        <v>2859954.762575671</v>
      </c>
      <c r="N1252" s="18" t="n">
        <v>3002604.119328776</v>
      </c>
      <c r="O1252" s="19" t="n">
        <v>142649.3567531053</v>
      </c>
      <c r="P1252" s="20" t="n">
        <v>0.04987818640342252</v>
      </c>
      <c r="Q1252" s="27">
        <f>IF(O1252&gt;0,O1252,"")</f>
        <v/>
      </c>
      <c r="R1252" s="28">
        <f>IF(O1252&gt;0,P1252,"")</f>
        <v/>
      </c>
    </row>
    <row r="1253">
      <c r="A1253" t="inlineStr">
        <is>
          <t>200033</t>
        </is>
      </c>
      <c r="B1253" t="inlineStr">
        <is>
          <t>Northern Light Eastern Maine Medical Center</t>
        </is>
      </c>
      <c r="C1253" t="inlineStr">
        <is>
          <t>Maine</t>
        </is>
      </c>
      <c r="D1253" t="inlineStr">
        <is>
          <t>ME</t>
        </is>
      </c>
      <c r="E1253" t="inlineStr">
        <is>
          <t>New England</t>
        </is>
      </c>
      <c r="F1253" t="inlineStr">
        <is>
          <t>Rural Referral Center (RRC)</t>
        </is>
      </c>
      <c r="G1253" s="16" t="n">
        <v>0.9381</v>
      </c>
      <c r="H1253" s="16" t="n">
        <v>0.9769</v>
      </c>
      <c r="I1253" s="16" t="n">
        <v>2.1495</v>
      </c>
      <c r="J1253" s="16" t="n">
        <v>2.1581</v>
      </c>
      <c r="K1253" s="17" t="n">
        <v>3684</v>
      </c>
      <c r="L1253" s="16" t="n">
        <v>1</v>
      </c>
      <c r="M1253" s="18" t="n">
        <v>51420125.12543629</v>
      </c>
      <c r="N1253" s="18" t="n">
        <v>54604230.21933044</v>
      </c>
      <c r="O1253" s="19" t="n">
        <v>3184105.093894146</v>
      </c>
      <c r="P1253" s="20" t="n">
        <v>0.06192332449846659</v>
      </c>
      <c r="Q1253" s="27">
        <f>IF(O1253&gt;0,O1253,"")</f>
        <v/>
      </c>
      <c r="R1253" s="28">
        <f>IF(O1253&gt;0,P1253,"")</f>
        <v/>
      </c>
    </row>
    <row r="1254">
      <c r="A1254" t="inlineStr">
        <is>
          <t>200034</t>
        </is>
      </c>
      <c r="B1254" t="inlineStr">
        <is>
          <t>St Mary'S Regional Medical Center</t>
        </is>
      </c>
      <c r="C1254" t="inlineStr">
        <is>
          <t>Maine</t>
        </is>
      </c>
      <c r="D1254" t="inlineStr">
        <is>
          <t>ME</t>
        </is>
      </c>
      <c r="E1254" t="inlineStr">
        <is>
          <t>New England</t>
        </is>
      </c>
      <c r="F1254" t="inlineStr">
        <is>
          <t>IPPS</t>
        </is>
      </c>
      <c r="G1254" s="16" t="n">
        <v>0.9509</v>
      </c>
      <c r="H1254" s="16" t="n">
        <v>1.0477</v>
      </c>
      <c r="I1254" s="16" t="n">
        <v>1.4013</v>
      </c>
      <c r="J1254" s="16" t="n">
        <v>1.3941</v>
      </c>
      <c r="K1254" s="17" t="n">
        <v>303</v>
      </c>
      <c r="L1254" s="16" t="n">
        <v>1</v>
      </c>
      <c r="M1254" s="18" t="n">
        <v>2779836.238905965</v>
      </c>
      <c r="N1254" s="18" t="n">
        <v>3035975.403922361</v>
      </c>
      <c r="O1254" s="19" t="n">
        <v>256139.165016396</v>
      </c>
      <c r="P1254" s="20" t="n">
        <v>0.0921418180796155</v>
      </c>
      <c r="Q1254" s="27">
        <f>IF(O1254&gt;0,O1254,"")</f>
        <v/>
      </c>
      <c r="R1254" s="28">
        <f>IF(O1254&gt;0,P1254,"")</f>
        <v/>
      </c>
    </row>
    <row r="1255">
      <c r="A1255" t="inlineStr">
        <is>
          <t>200039</t>
        </is>
      </c>
      <c r="B1255" t="inlineStr">
        <is>
          <t>Mainegeneral Medical Center</t>
        </is>
      </c>
      <c r="C1255" t="inlineStr">
        <is>
          <t>Maine</t>
        </is>
      </c>
      <c r="D1255" t="inlineStr">
        <is>
          <t>ME</t>
        </is>
      </c>
      <c r="E1255" t="inlineStr">
        <is>
          <t>New England</t>
        </is>
      </c>
      <c r="F1255" t="inlineStr">
        <is>
          <t>SCH/RRC</t>
        </is>
      </c>
      <c r="G1255" s="16" t="n">
        <v>0.9509</v>
      </c>
      <c r="H1255" s="16" t="n">
        <v>0.9769</v>
      </c>
      <c r="I1255" s="16" t="n">
        <v>1.5012</v>
      </c>
      <c r="J1255" s="16" t="n">
        <v>1.492</v>
      </c>
      <c r="K1255" s="17" t="n">
        <v>1708</v>
      </c>
      <c r="L1255" s="16" t="n">
        <v>1</v>
      </c>
      <c r="M1255" s="18" t="n">
        <v>16786953.36045182</v>
      </c>
      <c r="N1255" s="18" t="n">
        <v>17502165.744203</v>
      </c>
      <c r="O1255" s="19" t="n">
        <v>715212.3837511837</v>
      </c>
      <c r="P1255" s="20" t="n">
        <v>0.04260525232864135</v>
      </c>
      <c r="Q1255" s="27">
        <f>IF(O1255&gt;0,O1255,"")</f>
        <v/>
      </c>
      <c r="R1255" s="28">
        <f>IF(O1255&gt;0,P1255,"")</f>
        <v/>
      </c>
    </row>
    <row r="1256">
      <c r="A1256" t="inlineStr">
        <is>
          <t>200041</t>
        </is>
      </c>
      <c r="B1256" t="inlineStr">
        <is>
          <t>Northern Light Inland Hospital</t>
        </is>
      </c>
      <c r="C1256" t="inlineStr">
        <is>
          <t>Maine</t>
        </is>
      </c>
      <c r="D1256" t="inlineStr">
        <is>
          <t>ME</t>
        </is>
      </c>
      <c r="E1256" t="inlineStr">
        <is>
          <t>New England</t>
        </is>
      </c>
      <c r="F1256" t="inlineStr">
        <is>
          <t>IPPS</t>
        </is>
      </c>
      <c r="G1256" s="16" t="n">
        <v>0.9381</v>
      </c>
      <c r="H1256" s="16" t="n">
        <v>0.9734</v>
      </c>
      <c r="I1256" s="16" t="n">
        <v>1.2565</v>
      </c>
      <c r="J1256" s="16" t="n">
        <v>1.2432</v>
      </c>
      <c r="K1256" s="17" t="n">
        <v>128</v>
      </c>
      <c r="L1256" s="16" t="n">
        <v>1</v>
      </c>
      <c r="M1256" s="18" t="n">
        <v>1044355.890680605</v>
      </c>
      <c r="N1256" s="18" t="n">
        <v>1090508.12926872</v>
      </c>
      <c r="O1256" s="19" t="n">
        <v>46152.23858811427</v>
      </c>
      <c r="P1256" s="20" t="n">
        <v>0.04419206038856823</v>
      </c>
      <c r="Q1256" s="27">
        <f>IF(O1256&gt;0,O1256,"")</f>
        <v/>
      </c>
      <c r="R1256" s="28">
        <f>IF(O1256&gt;0,P1256,"")</f>
        <v/>
      </c>
    </row>
    <row r="1257">
      <c r="A1257" t="inlineStr">
        <is>
          <t>200050</t>
        </is>
      </c>
      <c r="B1257" t="inlineStr">
        <is>
          <t>Northern Light Maine Coast Hospital</t>
        </is>
      </c>
      <c r="C1257" t="inlineStr">
        <is>
          <t>Maine</t>
        </is>
      </c>
      <c r="D1257" t="inlineStr">
        <is>
          <t>ME</t>
        </is>
      </c>
      <c r="E1257" t="inlineStr">
        <is>
          <t>New England</t>
        </is>
      </c>
      <c r="F1257" t="inlineStr">
        <is>
          <t>Sole Community Hospital (SCH)</t>
        </is>
      </c>
      <c r="G1257" s="16" t="n">
        <v>0.9381</v>
      </c>
      <c r="H1257" s="16" t="n">
        <v>0.9781</v>
      </c>
      <c r="I1257" s="16" t="n">
        <v>1.4878</v>
      </c>
      <c r="J1257" s="16" t="n">
        <v>1.4712</v>
      </c>
      <c r="K1257" s="17" t="n">
        <v>546</v>
      </c>
      <c r="L1257" s="16" t="n">
        <v>1</v>
      </c>
      <c r="M1257" s="18" t="n">
        <v>5274888.150420402</v>
      </c>
      <c r="N1257" s="18" t="n">
        <v>5521119.510919286</v>
      </c>
      <c r="O1257" s="19" t="n">
        <v>246231.3604988838</v>
      </c>
      <c r="P1257" s="20" t="n">
        <v>0.04667992068784613</v>
      </c>
      <c r="Q1257" s="27">
        <f>IF(O1257&gt;0,O1257,"")</f>
        <v/>
      </c>
      <c r="R1257" s="28">
        <f>IF(O1257&gt;0,P1257,"")</f>
        <v/>
      </c>
    </row>
    <row r="1258">
      <c r="A1258" t="inlineStr">
        <is>
          <t>200063</t>
        </is>
      </c>
      <c r="B1258" t="inlineStr">
        <is>
          <t>Mainehealth Pen Bay Hospital</t>
        </is>
      </c>
      <c r="C1258" t="inlineStr">
        <is>
          <t>Maine</t>
        </is>
      </c>
      <c r="D1258" t="inlineStr">
        <is>
          <t>ME</t>
        </is>
      </c>
      <c r="E1258" t="inlineStr">
        <is>
          <t>New England</t>
        </is>
      </c>
      <c r="F1258" t="inlineStr">
        <is>
          <t>Sole Community Hospital (SCH)</t>
        </is>
      </c>
      <c r="G1258" s="16" t="n">
        <v>0.9381</v>
      </c>
      <c r="H1258" s="16" t="n">
        <v>0.9734</v>
      </c>
      <c r="I1258" s="16" t="n">
        <v>1.5058</v>
      </c>
      <c r="J1258" s="16" t="n">
        <v>1.492</v>
      </c>
      <c r="K1258" s="17" t="n">
        <v>795</v>
      </c>
      <c r="L1258" s="16" t="n">
        <v>1</v>
      </c>
      <c r="M1258" s="18" t="n">
        <v>7773390.398978748</v>
      </c>
      <c r="N1258" s="18" t="n">
        <v>8128565.096944872</v>
      </c>
      <c r="O1258" s="19" t="n">
        <v>355174.6979661239</v>
      </c>
      <c r="P1258" s="20" t="n">
        <v>0.04569109226944089</v>
      </c>
      <c r="Q1258" s="27">
        <f>IF(O1258&gt;0,O1258,"")</f>
        <v/>
      </c>
      <c r="R1258" s="28">
        <f>IF(O1258&gt;0,P1258,"")</f>
        <v/>
      </c>
    </row>
    <row r="1259">
      <c r="A1259" t="inlineStr">
        <is>
          <t>210001</t>
        </is>
      </c>
      <c r="B1259" t="inlineStr">
        <is>
          <t>Meritus Medical Center</t>
        </is>
      </c>
      <c r="C1259" t="inlineStr">
        <is>
          <t>Maryland</t>
        </is>
      </c>
      <c r="D1259" t="inlineStr">
        <is>
          <t>MD</t>
        </is>
      </c>
      <c r="E1259" t="inlineStr">
        <is>
          <t>South Atlantic</t>
        </is>
      </c>
      <c r="F1259" t="inlineStr">
        <is>
          <t>IPPS</t>
        </is>
      </c>
      <c r="G1259" s="16" t="n">
        <v>0.9025</v>
      </c>
      <c r="H1259" s="16" t="n">
        <v>0.9292</v>
      </c>
      <c r="I1259" s="16" t="n">
        <v>1.5702</v>
      </c>
      <c r="J1259" s="16" t="n">
        <v>1.5576</v>
      </c>
      <c r="K1259" s="17" t="n">
        <v>6084</v>
      </c>
      <c r="L1259" s="16" t="n">
        <v>1</v>
      </c>
      <c r="M1259" s="18" t="n">
        <v>60608808.01204693</v>
      </c>
      <c r="N1259" s="18" t="n">
        <v>63132112.01894961</v>
      </c>
      <c r="O1259" s="19" t="n">
        <v>2523304.00690268</v>
      </c>
      <c r="P1259" s="20" t="n">
        <v>0.04163262881528926</v>
      </c>
      <c r="Q1259" s="27">
        <f>IF(O1259&gt;0,O1259,"")</f>
        <v/>
      </c>
      <c r="R1259" s="28">
        <f>IF(O1259&gt;0,P1259,"")</f>
        <v/>
      </c>
    </row>
    <row r="1260">
      <c r="A1260" t="inlineStr">
        <is>
          <t>210002</t>
        </is>
      </c>
      <c r="B1260" t="inlineStr">
        <is>
          <t>University Of Maryland Medical Center</t>
        </is>
      </c>
      <c r="C1260" t="inlineStr">
        <is>
          <t>Maryland</t>
        </is>
      </c>
      <c r="D1260" t="inlineStr">
        <is>
          <t>MD</t>
        </is>
      </c>
      <c r="E1260" t="inlineStr">
        <is>
          <t>South Atlantic</t>
        </is>
      </c>
      <c r="F1260" t="inlineStr">
        <is>
          <t>IPPS</t>
        </is>
      </c>
      <c r="G1260" s="16" t="n">
        <v>0.9255</v>
      </c>
      <c r="H1260" s="16" t="n">
        <v>0.907</v>
      </c>
      <c r="I1260" s="16" t="n">
        <v>3.1481</v>
      </c>
      <c r="J1260" s="16" t="n">
        <v>3.175</v>
      </c>
      <c r="K1260" s="17" t="n">
        <v>5900</v>
      </c>
      <c r="L1260" s="16" t="n">
        <v>1</v>
      </c>
      <c r="M1260" s="18" t="n">
        <v>119628338.2312551</v>
      </c>
      <c r="N1260" s="18" t="n">
        <v>122999517.2504735</v>
      </c>
      <c r="O1260" s="19" t="n">
        <v>3371179.01921837</v>
      </c>
      <c r="P1260" s="20" t="n">
        <v>0.02818043842339012</v>
      </c>
      <c r="Q1260" s="27">
        <f>IF(O1260&gt;0,O1260,"")</f>
        <v/>
      </c>
      <c r="R1260" s="28">
        <f>IF(O1260&gt;0,P1260,"")</f>
        <v/>
      </c>
    </row>
    <row r="1261">
      <c r="A1261" t="inlineStr">
        <is>
          <t>210003</t>
        </is>
      </c>
      <c r="B1261" t="inlineStr">
        <is>
          <t>University Of Md Capital Region Medical Center</t>
        </is>
      </c>
      <c r="C1261" t="inlineStr">
        <is>
          <t>Maryland</t>
        </is>
      </c>
      <c r="D1261" t="inlineStr">
        <is>
          <t>MD</t>
        </is>
      </c>
      <c r="E1261" t="inlineStr">
        <is>
          <t>South Atlantic</t>
        </is>
      </c>
      <c r="F1261" t="inlineStr">
        <is>
          <t>IPPS</t>
        </is>
      </c>
      <c r="G1261" s="16" t="n">
        <v>1.0703</v>
      </c>
      <c r="H1261" s="16" t="n">
        <v>1.0704</v>
      </c>
      <c r="I1261" s="16" t="n">
        <v>2.1397</v>
      </c>
      <c r="J1261" s="16" t="n">
        <v>2.1392</v>
      </c>
      <c r="K1261" s="17" t="n">
        <v>2359</v>
      </c>
      <c r="L1261" s="16" t="n">
        <v>1</v>
      </c>
      <c r="M1261" s="18" t="n">
        <v>35665588.62733247</v>
      </c>
      <c r="N1261" s="18" t="n">
        <v>36796258.63137893</v>
      </c>
      <c r="O1261" s="19" t="n">
        <v>1130670.004046455</v>
      </c>
      <c r="P1261" s="20" t="n">
        <v>0.03170198635611362</v>
      </c>
      <c r="Q1261" s="27">
        <f>IF(O1261&gt;0,O1261,"")</f>
        <v/>
      </c>
      <c r="R1261" s="28">
        <f>IF(O1261&gt;0,P1261,"")</f>
        <v/>
      </c>
    </row>
    <row r="1262">
      <c r="A1262" t="inlineStr">
        <is>
          <t>210004</t>
        </is>
      </c>
      <c r="B1262" t="inlineStr">
        <is>
          <t>Holy Cross Hospital</t>
        </is>
      </c>
      <c r="C1262" t="inlineStr">
        <is>
          <t>Maryland</t>
        </is>
      </c>
      <c r="D1262" t="inlineStr">
        <is>
          <t>MD</t>
        </is>
      </c>
      <c r="E1262" t="inlineStr">
        <is>
          <t>South Atlantic</t>
        </is>
      </c>
      <c r="F1262" t="inlineStr">
        <is>
          <t>IPPS</t>
        </is>
      </c>
      <c r="G1262" s="16" t="n">
        <v>1.0197</v>
      </c>
      <c r="H1262" s="16" t="n">
        <v>1.0039</v>
      </c>
      <c r="I1262" s="16" t="n">
        <v>1.8762</v>
      </c>
      <c r="J1262" s="16" t="n">
        <v>1.87</v>
      </c>
      <c r="K1262" s="17" t="n">
        <v>3312</v>
      </c>
      <c r="L1262" s="16" t="n">
        <v>1</v>
      </c>
      <c r="M1262" s="18" t="n">
        <v>42506116.68802674</v>
      </c>
      <c r="N1262" s="18" t="n">
        <v>43266165.9610052</v>
      </c>
      <c r="O1262" s="19" t="n">
        <v>760049.2729784548</v>
      </c>
      <c r="P1262" s="20" t="n">
        <v>0.01788093884362172</v>
      </c>
      <c r="Q1262" s="27">
        <f>IF(O1262&gt;0,O1262,"")</f>
        <v/>
      </c>
      <c r="R1262" s="28">
        <f>IF(O1262&gt;0,P1262,"")</f>
        <v/>
      </c>
    </row>
    <row r="1263">
      <c r="A1263" t="inlineStr">
        <is>
          <t>210005</t>
        </is>
      </c>
      <c r="B1263" t="inlineStr">
        <is>
          <t>Frederick Health Hospital</t>
        </is>
      </c>
      <c r="C1263" t="inlineStr">
        <is>
          <t>Maryland</t>
        </is>
      </c>
      <c r="D1263" t="inlineStr">
        <is>
          <t>MD</t>
        </is>
      </c>
      <c r="E1263" t="inlineStr">
        <is>
          <t>South Atlantic</t>
        </is>
      </c>
      <c r="F1263" t="inlineStr">
        <is>
          <t>IPPS</t>
        </is>
      </c>
      <c r="G1263" s="16" t="n">
        <v>0.9298999999999999</v>
      </c>
      <c r="H1263" s="16" t="n">
        <v>0.9141</v>
      </c>
      <c r="I1263" s="16" t="n">
        <v>1.4617</v>
      </c>
      <c r="J1263" s="16" t="n">
        <v>1.4509</v>
      </c>
      <c r="K1263" s="17" t="n">
        <v>6081</v>
      </c>
      <c r="L1263" s="16" t="n">
        <v>1</v>
      </c>
      <c r="M1263" s="18" t="n">
        <v>57412590.8552758</v>
      </c>
      <c r="N1263" s="18" t="n">
        <v>58202838.79771508</v>
      </c>
      <c r="O1263" s="19" t="n">
        <v>790247.9424392805</v>
      </c>
      <c r="P1263" s="20" t="n">
        <v>0.01376436650335668</v>
      </c>
      <c r="Q1263" s="27">
        <f>IF(O1263&gt;0,O1263,"")</f>
        <v/>
      </c>
      <c r="R1263" s="28">
        <f>IF(O1263&gt;0,P1263,"")</f>
        <v/>
      </c>
    </row>
    <row r="1264">
      <c r="A1264" t="inlineStr">
        <is>
          <t>210008</t>
        </is>
      </c>
      <c r="B1264" t="inlineStr">
        <is>
          <t>Mercy Medical Center Inc</t>
        </is>
      </c>
      <c r="C1264" t="inlineStr">
        <is>
          <t>Maryland</t>
        </is>
      </c>
      <c r="D1264" t="inlineStr">
        <is>
          <t>MD</t>
        </is>
      </c>
      <c r="E1264" t="inlineStr">
        <is>
          <t>South Atlantic</t>
        </is>
      </c>
      <c r="F1264" t="inlineStr">
        <is>
          <t>IPPS</t>
        </is>
      </c>
      <c r="G1264" s="16" t="n">
        <v>0.9255</v>
      </c>
      <c r="H1264" s="16" t="n">
        <v>0.907</v>
      </c>
      <c r="I1264" s="16" t="n">
        <v>2.3365</v>
      </c>
      <c r="J1264" s="16" t="n">
        <v>2.3402</v>
      </c>
      <c r="K1264" s="17" t="n">
        <v>1965</v>
      </c>
      <c r="L1264" s="16" t="n">
        <v>1</v>
      </c>
      <c r="M1264" s="18" t="n">
        <v>29570718.63765816</v>
      </c>
      <c r="N1264" s="18" t="n">
        <v>30194176.91603798</v>
      </c>
      <c r="O1264" s="19" t="n">
        <v>623458.278379824</v>
      </c>
      <c r="P1264" s="20" t="n">
        <v>0.02108363635051646</v>
      </c>
      <c r="Q1264" s="27">
        <f>IF(O1264&gt;0,O1264,"")</f>
        <v/>
      </c>
      <c r="R1264" s="28">
        <f>IF(O1264&gt;0,P1264,"")</f>
        <v/>
      </c>
    </row>
    <row r="1265">
      <c r="A1265" t="inlineStr">
        <is>
          <t>210009</t>
        </is>
      </c>
      <c r="B1265" t="inlineStr">
        <is>
          <t>Johns Hopkins Hospital, The</t>
        </is>
      </c>
      <c r="C1265" t="inlineStr">
        <is>
          <t>Maryland</t>
        </is>
      </c>
      <c r="D1265" t="inlineStr">
        <is>
          <t>MD</t>
        </is>
      </c>
      <c r="E1265" t="inlineStr">
        <is>
          <t>South Atlantic</t>
        </is>
      </c>
      <c r="F1265" t="inlineStr">
        <is>
          <t>IPPS</t>
        </is>
      </c>
      <c r="G1265" s="16" t="n">
        <v>0.9255</v>
      </c>
      <c r="H1265" s="16" t="n">
        <v>0.907</v>
      </c>
      <c r="I1265" s="16" t="n">
        <v>2.4009</v>
      </c>
      <c r="J1265" s="16" t="n">
        <v>2.4135</v>
      </c>
      <c r="K1265" s="17" t="n">
        <v>9686</v>
      </c>
      <c r="L1265" s="16" t="n">
        <v>1</v>
      </c>
      <c r="M1265" s="18" t="n">
        <v>149779396.1240407</v>
      </c>
      <c r="N1265" s="18" t="n">
        <v>153496837.9920777</v>
      </c>
      <c r="O1265" s="19" t="n">
        <v>3717441.868037015</v>
      </c>
      <c r="P1265" s="20" t="n">
        <v>0.02481944756245641</v>
      </c>
      <c r="Q1265" s="27">
        <f>IF(O1265&gt;0,O1265,"")</f>
        <v/>
      </c>
      <c r="R1265" s="28">
        <f>IF(O1265&gt;0,P1265,"")</f>
        <v/>
      </c>
    </row>
    <row r="1266">
      <c r="A1266" t="inlineStr">
        <is>
          <t>210011</t>
        </is>
      </c>
      <c r="B1266" t="inlineStr">
        <is>
          <t>Saint Agnes Hospital</t>
        </is>
      </c>
      <c r="C1266" t="inlineStr">
        <is>
          <t>Maryland</t>
        </is>
      </c>
      <c r="D1266" t="inlineStr">
        <is>
          <t>MD</t>
        </is>
      </c>
      <c r="E1266" t="inlineStr">
        <is>
          <t>South Atlantic</t>
        </is>
      </c>
      <c r="F1266" t="inlineStr">
        <is>
          <t>IPPS</t>
        </is>
      </c>
      <c r="G1266" s="16" t="n">
        <v>0.9255</v>
      </c>
      <c r="H1266" s="16" t="n">
        <v>0.907</v>
      </c>
      <c r="I1266" s="16" t="n">
        <v>1.8058</v>
      </c>
      <c r="J1266" s="16" t="n">
        <v>1.7984</v>
      </c>
      <c r="K1266" s="17" t="n">
        <v>3179</v>
      </c>
      <c r="L1266" s="16" t="n">
        <v>1</v>
      </c>
      <c r="M1266" s="18" t="n">
        <v>36973768.31830572</v>
      </c>
      <c r="N1266" s="18" t="n">
        <v>37539154.56378575</v>
      </c>
      <c r="O1266" s="19" t="n">
        <v>565386.2454800308</v>
      </c>
      <c r="P1266" s="20" t="n">
        <v>0.0152915505017677</v>
      </c>
      <c r="Q1266" s="27">
        <f>IF(O1266&gt;0,O1266,"")</f>
        <v/>
      </c>
      <c r="R1266" s="28">
        <f>IF(O1266&gt;0,P1266,"")</f>
        <v/>
      </c>
    </row>
    <row r="1267">
      <c r="A1267" t="inlineStr">
        <is>
          <t>210012</t>
        </is>
      </c>
      <c r="B1267" t="inlineStr">
        <is>
          <t>Sinai Hospital Of Baltimore</t>
        </is>
      </c>
      <c r="C1267" t="inlineStr">
        <is>
          <t>Maryland</t>
        </is>
      </c>
      <c r="D1267" t="inlineStr">
        <is>
          <t>MD</t>
        </is>
      </c>
      <c r="E1267" t="inlineStr">
        <is>
          <t>South Atlantic</t>
        </is>
      </c>
      <c r="F1267" t="inlineStr">
        <is>
          <t>IPPS</t>
        </is>
      </c>
      <c r="G1267" s="16" t="n">
        <v>0.9255</v>
      </c>
      <c r="H1267" s="16" t="n">
        <v>0.907</v>
      </c>
      <c r="I1267" s="16" t="n">
        <v>1.8199</v>
      </c>
      <c r="J1267" s="16" t="n">
        <v>1.8173</v>
      </c>
      <c r="K1267" s="17" t="n">
        <v>5920</v>
      </c>
      <c r="L1267" s="16" t="n">
        <v>1</v>
      </c>
      <c r="M1267" s="18" t="n">
        <v>69390940.00000013</v>
      </c>
      <c r="N1267" s="18" t="n">
        <v>70640863.43946455</v>
      </c>
      <c r="O1267" s="19" t="n">
        <v>1249923.43946442</v>
      </c>
      <c r="P1267" s="20" t="n">
        <v>0.01801277572352266</v>
      </c>
      <c r="Q1267" s="27">
        <f>IF(O1267&gt;0,O1267,"")</f>
        <v/>
      </c>
      <c r="R1267" s="28">
        <f>IF(O1267&gt;0,P1267,"")</f>
        <v/>
      </c>
    </row>
    <row r="1268">
      <c r="A1268" t="inlineStr">
        <is>
          <t>210015</t>
        </is>
      </c>
      <c r="B1268" t="inlineStr">
        <is>
          <t>Medstar Franklin Square Medical Center</t>
        </is>
      </c>
      <c r="C1268" t="inlineStr">
        <is>
          <t>Maryland</t>
        </is>
      </c>
      <c r="D1268" t="inlineStr">
        <is>
          <t>MD</t>
        </is>
      </c>
      <c r="E1268" t="inlineStr">
        <is>
          <t>South Atlantic</t>
        </is>
      </c>
      <c r="F1268" t="inlineStr">
        <is>
          <t>IPPS</t>
        </is>
      </c>
      <c r="G1268" s="16" t="n">
        <v>0.9255</v>
      </c>
      <c r="H1268" s="16" t="n">
        <v>0.907</v>
      </c>
      <c r="I1268" s="16" t="n">
        <v>1.7238</v>
      </c>
      <c r="J1268" s="16" t="n">
        <v>1.7143</v>
      </c>
      <c r="K1268" s="17" t="n">
        <v>6333</v>
      </c>
      <c r="L1268" s="16" t="n">
        <v>1</v>
      </c>
      <c r="M1268" s="18" t="n">
        <v>70312073.16130726</v>
      </c>
      <c r="N1268" s="18" t="n">
        <v>71285956.10044618</v>
      </c>
      <c r="O1268" s="19" t="n">
        <v>973882.9391389191</v>
      </c>
      <c r="P1268" s="20" t="n">
        <v>0.01385086366184473</v>
      </c>
      <c r="Q1268" s="27">
        <f>IF(O1268&gt;0,O1268,"")</f>
        <v/>
      </c>
      <c r="R1268" s="28">
        <f>IF(O1268&gt;0,P1268,"")</f>
        <v/>
      </c>
    </row>
    <row r="1269">
      <c r="A1269" t="inlineStr">
        <is>
          <t>210016</t>
        </is>
      </c>
      <c r="B1269" t="inlineStr">
        <is>
          <t>Adventist Healthcare White Oak Medical Center</t>
        </is>
      </c>
      <c r="C1269" t="inlineStr">
        <is>
          <t>Maryland</t>
        </is>
      </c>
      <c r="D1269" t="inlineStr">
        <is>
          <t>MD</t>
        </is>
      </c>
      <c r="E1269" t="inlineStr">
        <is>
          <t>South Atlantic</t>
        </is>
      </c>
      <c r="F1269" t="inlineStr">
        <is>
          <t>IPPS</t>
        </is>
      </c>
      <c r="G1269" s="16" t="n">
        <v>1.0197</v>
      </c>
      <c r="H1269" s="16" t="n">
        <v>1.0039</v>
      </c>
      <c r="I1269" s="16" t="n">
        <v>1.854</v>
      </c>
      <c r="J1269" s="16" t="n">
        <v>1.8516</v>
      </c>
      <c r="K1269" s="17" t="n">
        <v>4045</v>
      </c>
      <c r="L1269" s="16" t="n">
        <v>1</v>
      </c>
      <c r="M1269" s="18" t="n">
        <v>51299156.73191193</v>
      </c>
      <c r="N1269" s="18" t="n">
        <v>52321739.62350353</v>
      </c>
      <c r="O1269" s="19" t="n">
        <v>1022582.891591601</v>
      </c>
      <c r="P1269" s="20" t="n">
        <v>0.01993371736957769</v>
      </c>
      <c r="Q1269" s="27">
        <f>IF(O1269&gt;0,O1269,"")</f>
        <v/>
      </c>
      <c r="R1269" s="28">
        <f>IF(O1269&gt;0,P1269,"")</f>
        <v/>
      </c>
    </row>
    <row r="1270">
      <c r="A1270" t="inlineStr">
        <is>
          <t>210017</t>
        </is>
      </c>
      <c r="B1270" t="inlineStr">
        <is>
          <t>Garrett Regional Medical Center</t>
        </is>
      </c>
      <c r="C1270" t="inlineStr">
        <is>
          <t>Maryland</t>
        </is>
      </c>
      <c r="D1270" t="inlineStr">
        <is>
          <t>MD</t>
        </is>
      </c>
      <c r="E1270" t="inlineStr">
        <is>
          <t>South Atlantic</t>
        </is>
      </c>
      <c r="F1270" t="inlineStr">
        <is>
          <t>Sole Community Hospital (SCH)</t>
        </is>
      </c>
      <c r="G1270" s="16" t="n">
        <v>0.864</v>
      </c>
      <c r="H1270" s="16" t="n">
        <v>0.8545</v>
      </c>
      <c r="I1270" s="16" t="n">
        <v>1.4011</v>
      </c>
      <c r="J1270" s="16" t="n">
        <v>1.392</v>
      </c>
      <c r="K1270" s="17" t="n">
        <v>674</v>
      </c>
      <c r="L1270" s="16" t="n">
        <v>1</v>
      </c>
      <c r="M1270" s="18" t="n">
        <v>5839080.003707526</v>
      </c>
      <c r="N1270" s="18" t="n">
        <v>5947580.517644437</v>
      </c>
      <c r="O1270" s="19" t="n">
        <v>108500.5139369108</v>
      </c>
      <c r="P1270" s="20" t="n">
        <v>0.01858178238147419</v>
      </c>
      <c r="Q1270" s="27">
        <f>IF(O1270&gt;0,O1270,"")</f>
        <v/>
      </c>
      <c r="R1270" s="28">
        <f>IF(O1270&gt;0,P1270,"")</f>
        <v/>
      </c>
    </row>
    <row r="1271">
      <c r="A1271" t="inlineStr">
        <is>
          <t>210018</t>
        </is>
      </c>
      <c r="B1271" t="inlineStr">
        <is>
          <t>Medstar Montgomery Medical Center</t>
        </is>
      </c>
      <c r="C1271" t="inlineStr">
        <is>
          <t>Maryland</t>
        </is>
      </c>
      <c r="D1271" t="inlineStr">
        <is>
          <t>MD</t>
        </is>
      </c>
      <c r="E1271" t="inlineStr">
        <is>
          <t>South Atlantic</t>
        </is>
      </c>
      <c r="F1271" t="inlineStr">
        <is>
          <t>IPPS</t>
        </is>
      </c>
      <c r="G1271" s="16" t="n">
        <v>1.0197</v>
      </c>
      <c r="H1271" s="16" t="n">
        <v>1.0039</v>
      </c>
      <c r="I1271" s="16" t="n">
        <v>1.5871</v>
      </c>
      <c r="J1271" s="16" t="n">
        <v>1.5752</v>
      </c>
      <c r="K1271" s="17" t="n">
        <v>3050</v>
      </c>
      <c r="L1271" s="16" t="n">
        <v>1</v>
      </c>
      <c r="M1271" s="18" t="n">
        <v>33112052.45333487</v>
      </c>
      <c r="N1271" s="18" t="n">
        <v>33562323.53852057</v>
      </c>
      <c r="O1271" s="19" t="n">
        <v>450271.0851857066</v>
      </c>
      <c r="P1271" s="20" t="n">
        <v>0.01359840456342228</v>
      </c>
      <c r="Q1271" s="27">
        <f>IF(O1271&gt;0,O1271,"")</f>
        <v/>
      </c>
      <c r="R1271" s="28">
        <f>IF(O1271&gt;0,P1271,"")</f>
        <v/>
      </c>
    </row>
    <row r="1272">
      <c r="A1272" t="inlineStr">
        <is>
          <t>210019</t>
        </is>
      </c>
      <c r="B1272" t="inlineStr">
        <is>
          <t>Tidalhealth Peninsula Regional, Inc</t>
        </is>
      </c>
      <c r="C1272" t="inlineStr">
        <is>
          <t>Maryland</t>
        </is>
      </c>
      <c r="D1272" t="inlineStr">
        <is>
          <t>MD</t>
        </is>
      </c>
      <c r="E1272" t="inlineStr">
        <is>
          <t>South Atlantic</t>
        </is>
      </c>
      <c r="F1272" t="inlineStr">
        <is>
          <t>IPPS</t>
        </is>
      </c>
      <c r="G1272" s="16" t="n">
        <v>0.864</v>
      </c>
      <c r="H1272" s="16" t="n">
        <v>1.0206</v>
      </c>
      <c r="I1272" s="16" t="n">
        <v>1.8815</v>
      </c>
      <c r="J1272" s="16" t="n">
        <v>1.8816</v>
      </c>
      <c r="K1272" s="17" t="n">
        <v>6350</v>
      </c>
      <c r="L1272" s="16" t="n">
        <v>1</v>
      </c>
      <c r="M1272" s="18" t="n">
        <v>73874294.10729611</v>
      </c>
      <c r="N1272" s="18" t="n">
        <v>84385136.47471865</v>
      </c>
      <c r="O1272" s="19" t="n">
        <v>10510842.36742254</v>
      </c>
      <c r="P1272" s="20" t="n">
        <v>0.1422801056096243</v>
      </c>
      <c r="Q1272" s="27">
        <f>IF(O1272&gt;0,O1272,"")</f>
        <v/>
      </c>
      <c r="R1272" s="28">
        <f>IF(O1272&gt;0,P1272,"")</f>
        <v/>
      </c>
    </row>
    <row r="1273">
      <c r="A1273" t="inlineStr">
        <is>
          <t>210022</t>
        </is>
      </c>
      <c r="B1273" t="inlineStr">
        <is>
          <t>Suburban Hospital</t>
        </is>
      </c>
      <c r="C1273" t="inlineStr">
        <is>
          <t>Maryland</t>
        </is>
      </c>
      <c r="D1273" t="inlineStr">
        <is>
          <t>MD</t>
        </is>
      </c>
      <c r="E1273" t="inlineStr">
        <is>
          <t>South Atlantic</t>
        </is>
      </c>
      <c r="F1273" t="inlineStr">
        <is>
          <t>IPPS</t>
        </is>
      </c>
      <c r="G1273" s="16" t="n">
        <v>1.0197</v>
      </c>
      <c r="H1273" s="16" t="n">
        <v>1.0039</v>
      </c>
      <c r="I1273" s="16" t="n">
        <v>1.8627</v>
      </c>
      <c r="J1273" s="16" t="n">
        <v>1.8639</v>
      </c>
      <c r="K1273" s="17" t="n">
        <v>5591</v>
      </c>
      <c r="L1273" s="16" t="n">
        <v>1</v>
      </c>
      <c r="M1273" s="18" t="n">
        <v>71238436.1633058</v>
      </c>
      <c r="N1273" s="18" t="n">
        <v>72799530.38276078</v>
      </c>
      <c r="O1273" s="19" t="n">
        <v>1561094.219454974</v>
      </c>
      <c r="P1273" s="20" t="n">
        <v>0.02191365088189678</v>
      </c>
      <c r="Q1273" s="27">
        <f>IF(O1273&gt;0,O1273,"")</f>
        <v/>
      </c>
      <c r="R1273" s="28">
        <f>IF(O1273&gt;0,P1273,"")</f>
        <v/>
      </c>
    </row>
    <row r="1274">
      <c r="A1274" t="inlineStr">
        <is>
          <t>210023</t>
        </is>
      </c>
      <c r="B1274" t="inlineStr">
        <is>
          <t>Luminis Health Anne Arundel Medical Center, Inc</t>
        </is>
      </c>
      <c r="C1274" t="inlineStr">
        <is>
          <t>Maryland</t>
        </is>
      </c>
      <c r="D1274" t="inlineStr">
        <is>
          <t>MD</t>
        </is>
      </c>
      <c r="E1274" t="inlineStr">
        <is>
          <t>South Atlantic</t>
        </is>
      </c>
      <c r="F1274" t="inlineStr">
        <is>
          <t>IPPS</t>
        </is>
      </c>
      <c r="G1274" s="16" t="n">
        <v>0.9255</v>
      </c>
      <c r="H1274" s="16" t="n">
        <v>0.907</v>
      </c>
      <c r="I1274" s="16" t="n">
        <v>1.6306</v>
      </c>
      <c r="J1274" s="16" t="n">
        <v>1.6258</v>
      </c>
      <c r="K1274" s="17" t="n">
        <v>9551</v>
      </c>
      <c r="L1274" s="16" t="n">
        <v>1</v>
      </c>
      <c r="M1274" s="18" t="n">
        <v>100306672.1128654</v>
      </c>
      <c r="N1274" s="18" t="n">
        <v>101958545.1625637</v>
      </c>
      <c r="O1274" s="19" t="n">
        <v>1651873.049698323</v>
      </c>
      <c r="P1274" s="20" t="n">
        <v>0.01646822703717685</v>
      </c>
      <c r="Q1274" s="27">
        <f>IF(O1274&gt;0,O1274,"")</f>
        <v/>
      </c>
      <c r="R1274" s="28">
        <f>IF(O1274&gt;0,P1274,"")</f>
        <v/>
      </c>
    </row>
    <row r="1275">
      <c r="A1275" t="inlineStr">
        <is>
          <t>210024</t>
        </is>
      </c>
      <c r="B1275" t="inlineStr">
        <is>
          <t>Medstar Union Memorial Hospital</t>
        </is>
      </c>
      <c r="C1275" t="inlineStr">
        <is>
          <t>Maryland</t>
        </is>
      </c>
      <c r="D1275" t="inlineStr">
        <is>
          <t>MD</t>
        </is>
      </c>
      <c r="E1275" t="inlineStr">
        <is>
          <t>South Atlantic</t>
        </is>
      </c>
      <c r="F1275" t="inlineStr">
        <is>
          <t>IPPS</t>
        </is>
      </c>
      <c r="G1275" s="16" t="n">
        <v>0.9255</v>
      </c>
      <c r="H1275" s="16" t="n">
        <v>0.907</v>
      </c>
      <c r="I1275" s="16" t="n">
        <v>2.4241</v>
      </c>
      <c r="J1275" s="16" t="n">
        <v>2.4515</v>
      </c>
      <c r="K1275" s="17" t="n">
        <v>3412</v>
      </c>
      <c r="L1275" s="16" t="n">
        <v>1</v>
      </c>
      <c r="M1275" s="18" t="n">
        <v>53271275.20329387</v>
      </c>
      <c r="N1275" s="18" t="n">
        <v>54922283.51970617</v>
      </c>
      <c r="O1275" s="19" t="n">
        <v>1651008.316412307</v>
      </c>
      <c r="P1275" s="20" t="n">
        <v>0.03099246845718877</v>
      </c>
      <c r="Q1275" s="27">
        <f>IF(O1275&gt;0,O1275,"")</f>
        <v/>
      </c>
      <c r="R1275" s="28">
        <f>IF(O1275&gt;0,P1275,"")</f>
        <v/>
      </c>
    </row>
    <row r="1276">
      <c r="A1276" t="inlineStr">
        <is>
          <t>210027</t>
        </is>
      </c>
      <c r="B1276" t="inlineStr">
        <is>
          <t>U P M C Western Maryland</t>
        </is>
      </c>
      <c r="C1276" t="inlineStr">
        <is>
          <t>Maryland</t>
        </is>
      </c>
      <c r="D1276" t="inlineStr">
        <is>
          <t>MD</t>
        </is>
      </c>
      <c r="E1276" t="inlineStr">
        <is>
          <t>South Atlantic</t>
        </is>
      </c>
      <c r="F1276" t="inlineStr">
        <is>
          <t>Sole Community Hospital (SCH)</t>
        </is>
      </c>
      <c r="G1276" s="16" t="n">
        <v>0.864</v>
      </c>
      <c r="H1276" s="16" t="n">
        <v>0.8545</v>
      </c>
      <c r="I1276" s="16" t="n">
        <v>1.7291</v>
      </c>
      <c r="J1276" s="16" t="n">
        <v>1.7204</v>
      </c>
      <c r="K1276" s="17" t="n">
        <v>3719</v>
      </c>
      <c r="L1276" s="16" t="n">
        <v>1</v>
      </c>
      <c r="M1276" s="18" t="n">
        <v>39761401.62739168</v>
      </c>
      <c r="N1276" s="18" t="n">
        <v>40559893.93224517</v>
      </c>
      <c r="O1276" s="19" t="n">
        <v>798492.304853484</v>
      </c>
      <c r="P1276" s="20" t="n">
        <v>0.02008209650998323</v>
      </c>
      <c r="Q1276" s="27">
        <f>IF(O1276&gt;0,O1276,"")</f>
        <v/>
      </c>
      <c r="R1276" s="28">
        <f>IF(O1276&gt;0,P1276,"")</f>
        <v/>
      </c>
    </row>
    <row r="1277">
      <c r="A1277" t="inlineStr">
        <is>
          <t>210028</t>
        </is>
      </c>
      <c r="B1277" t="inlineStr">
        <is>
          <t>Medstar Saint Mary'S Hospital</t>
        </is>
      </c>
      <c r="C1277" t="inlineStr">
        <is>
          <t>Maryland</t>
        </is>
      </c>
      <c r="D1277" t="inlineStr">
        <is>
          <t>MD</t>
        </is>
      </c>
      <c r="E1277" t="inlineStr">
        <is>
          <t>South Atlantic</t>
        </is>
      </c>
      <c r="F1277" t="inlineStr">
        <is>
          <t>IPPS</t>
        </is>
      </c>
      <c r="G1277" s="16" t="n">
        <v>0.9464</v>
      </c>
      <c r="H1277" s="16" t="n">
        <v>0.9235</v>
      </c>
      <c r="I1277" s="16" t="n">
        <v>1.5071</v>
      </c>
      <c r="J1277" s="16" t="n">
        <v>1.4957</v>
      </c>
      <c r="K1277" s="17" t="n">
        <v>1925</v>
      </c>
      <c r="L1277" s="16" t="n">
        <v>1</v>
      </c>
      <c r="M1277" s="18" t="n">
        <v>18939422.74897328</v>
      </c>
      <c r="N1277" s="18" t="n">
        <v>19110505.14058961</v>
      </c>
      <c r="O1277" s="19" t="n">
        <v>171082.3916163296</v>
      </c>
      <c r="P1277" s="20" t="n">
        <v>0.009033136536624594</v>
      </c>
      <c r="Q1277" s="27">
        <f>IF(O1277&gt;0,O1277,"")</f>
        <v/>
      </c>
      <c r="R1277" s="28">
        <f>IF(O1277&gt;0,P1277,"")</f>
        <v/>
      </c>
    </row>
    <row r="1278">
      <c r="A1278" t="inlineStr">
        <is>
          <t>210029</t>
        </is>
      </c>
      <c r="B1278" t="inlineStr">
        <is>
          <t>Johns Hopkins Bayview Medical Center</t>
        </is>
      </c>
      <c r="C1278" t="inlineStr">
        <is>
          <t>Maryland</t>
        </is>
      </c>
      <c r="D1278" t="inlineStr">
        <is>
          <t>MD</t>
        </is>
      </c>
      <c r="E1278" t="inlineStr">
        <is>
          <t>South Atlantic</t>
        </is>
      </c>
      <c r="F1278" t="inlineStr">
        <is>
          <t>IPPS</t>
        </is>
      </c>
      <c r="G1278" s="16" t="n">
        <v>0.9255</v>
      </c>
      <c r="H1278" s="16" t="n">
        <v>0.907</v>
      </c>
      <c r="I1278" s="16" t="n">
        <v>1.7399</v>
      </c>
      <c r="J1278" s="16" t="n">
        <v>1.7336</v>
      </c>
      <c r="K1278" s="17" t="n">
        <v>4930</v>
      </c>
      <c r="L1278" s="16" t="n">
        <v>1</v>
      </c>
      <c r="M1278" s="18" t="n">
        <v>55246497.03935517</v>
      </c>
      <c r="N1278" s="18" t="n">
        <v>56118167.78912184</v>
      </c>
      <c r="O1278" s="19" t="n">
        <v>871670.7497666627</v>
      </c>
      <c r="P1278" s="20" t="n">
        <v>0.0157778464966878</v>
      </c>
      <c r="Q1278" s="27">
        <f>IF(O1278&gt;0,O1278,"")</f>
        <v/>
      </c>
      <c r="R1278" s="28">
        <f>IF(O1278&gt;0,P1278,"")</f>
        <v/>
      </c>
    </row>
    <row r="1279">
      <c r="A1279" t="inlineStr">
        <is>
          <t>210030</t>
        </is>
      </c>
      <c r="B1279" t="inlineStr">
        <is>
          <t>Umd Shore Medical Ctr At Chestertown</t>
        </is>
      </c>
      <c r="C1279" t="inlineStr">
        <is>
          <t>Maryland</t>
        </is>
      </c>
      <c r="D1279" t="inlineStr">
        <is>
          <t>MD</t>
        </is>
      </c>
      <c r="E1279" t="inlineStr">
        <is>
          <t>South Atlantic</t>
        </is>
      </c>
      <c r="F1279" t="inlineStr">
        <is>
          <t>IPPS</t>
        </is>
      </c>
      <c r="G1279" s="16" t="n">
        <v>0.9223</v>
      </c>
      <c r="H1279" s="16" t="n">
        <v>0.9127999999999999</v>
      </c>
      <c r="I1279" s="16" t="n">
        <v>1.2648</v>
      </c>
      <c r="J1279" s="16" t="n">
        <v>1.2459</v>
      </c>
      <c r="K1279" s="17" t="n">
        <v>301</v>
      </c>
      <c r="L1279" s="16" t="n">
        <v>1</v>
      </c>
      <c r="M1279" s="18" t="n">
        <v>2446907.678949778</v>
      </c>
      <c r="N1279" s="18" t="n">
        <v>2471789.453049313</v>
      </c>
      <c r="O1279" s="19" t="n">
        <v>24881.77409953531</v>
      </c>
      <c r="P1279" s="20" t="n">
        <v>0.01016866076051331</v>
      </c>
      <c r="Q1279" s="27">
        <f>IF(O1279&gt;0,O1279,"")</f>
        <v/>
      </c>
      <c r="R1279" s="28">
        <f>IF(O1279&gt;0,P1279,"")</f>
        <v/>
      </c>
    </row>
    <row r="1280">
      <c r="A1280" t="inlineStr">
        <is>
          <t>210032</t>
        </is>
      </c>
      <c r="B1280" t="inlineStr">
        <is>
          <t>Union Hospital Of Cecil County</t>
        </is>
      </c>
      <c r="C1280" t="inlineStr">
        <is>
          <t>Maryland</t>
        </is>
      </c>
      <c r="D1280" t="inlineStr">
        <is>
          <t>MD</t>
        </is>
      </c>
      <c r="E1280" t="inlineStr">
        <is>
          <t>South Atlantic</t>
        </is>
      </c>
      <c r="F1280" t="inlineStr">
        <is>
          <t>IPPS</t>
        </is>
      </c>
      <c r="G1280" s="16" t="n">
        <v>1.0697</v>
      </c>
      <c r="H1280" s="16" t="n">
        <v>1.0828</v>
      </c>
      <c r="I1280" s="16" t="n">
        <v>1.405</v>
      </c>
      <c r="J1280" s="16" t="n">
        <v>1.3887</v>
      </c>
      <c r="K1280" s="17" t="n">
        <v>2167</v>
      </c>
      <c r="L1280" s="16" t="n">
        <v>1</v>
      </c>
      <c r="M1280" s="18" t="n">
        <v>21504998.5721936</v>
      </c>
      <c r="N1280" s="18" t="n">
        <v>22114387.72335283</v>
      </c>
      <c r="O1280" s="19" t="n">
        <v>609389.1511592343</v>
      </c>
      <c r="P1280" s="20" t="n">
        <v>0.02833709330942188</v>
      </c>
      <c r="Q1280" s="27">
        <f>IF(O1280&gt;0,O1280,"")</f>
        <v/>
      </c>
      <c r="R1280" s="28">
        <f>IF(O1280&gt;0,P1280,"")</f>
        <v/>
      </c>
    </row>
    <row r="1281">
      <c r="A1281" t="inlineStr">
        <is>
          <t>210033</t>
        </is>
      </c>
      <c r="B1281" t="inlineStr">
        <is>
          <t>Carroll Hospital Center</t>
        </is>
      </c>
      <c r="C1281" t="inlineStr">
        <is>
          <t>Maryland</t>
        </is>
      </c>
      <c r="D1281" t="inlineStr">
        <is>
          <t>MD</t>
        </is>
      </c>
      <c r="E1281" t="inlineStr">
        <is>
          <t>South Atlantic</t>
        </is>
      </c>
      <c r="F1281" t="inlineStr">
        <is>
          <t>IPPS</t>
        </is>
      </c>
      <c r="G1281" s="16" t="n">
        <v>0.9255</v>
      </c>
      <c r="H1281" s="16" t="n">
        <v>0.907</v>
      </c>
      <c r="I1281" s="16" t="n">
        <v>1.4707</v>
      </c>
      <c r="J1281" s="16" t="n">
        <v>1.4576</v>
      </c>
      <c r="K1281" s="17" t="n">
        <v>4435</v>
      </c>
      <c r="L1281" s="16" t="n">
        <v>1</v>
      </c>
      <c r="M1281" s="18" t="n">
        <v>42009862.06142069</v>
      </c>
      <c r="N1281" s="18" t="n">
        <v>42446281.45132401</v>
      </c>
      <c r="O1281" s="19" t="n">
        <v>436419.3899033144</v>
      </c>
      <c r="P1281" s="20" t="n">
        <v>0.01038849852125783</v>
      </c>
      <c r="Q1281" s="27">
        <f>IF(O1281&gt;0,O1281,"")</f>
        <v/>
      </c>
      <c r="R1281" s="28">
        <f>IF(O1281&gt;0,P1281,"")</f>
        <v/>
      </c>
    </row>
    <row r="1282">
      <c r="A1282" t="inlineStr">
        <is>
          <t>210034</t>
        </is>
      </c>
      <c r="B1282" t="inlineStr">
        <is>
          <t>Medstar Harbor Hospital</t>
        </is>
      </c>
      <c r="C1282" t="inlineStr">
        <is>
          <t>Maryland</t>
        </is>
      </c>
      <c r="D1282" t="inlineStr">
        <is>
          <t>MD</t>
        </is>
      </c>
      <c r="E1282" t="inlineStr">
        <is>
          <t>South Atlantic</t>
        </is>
      </c>
      <c r="F1282" t="inlineStr">
        <is>
          <t>IPPS</t>
        </is>
      </c>
      <c r="G1282" s="16" t="n">
        <v>0.9255</v>
      </c>
      <c r="H1282" s="16" t="n">
        <v>0.907</v>
      </c>
      <c r="I1282" s="16" t="n">
        <v>1.5277</v>
      </c>
      <c r="J1282" s="16" t="n">
        <v>1.5113</v>
      </c>
      <c r="K1282" s="17" t="n">
        <v>1721</v>
      </c>
      <c r="L1282" s="16" t="n">
        <v>1</v>
      </c>
      <c r="M1282" s="18" t="n">
        <v>16933724.4254212</v>
      </c>
      <c r="N1282" s="18" t="n">
        <v>17078086.87008795</v>
      </c>
      <c r="O1282" s="19" t="n">
        <v>144362.444666747</v>
      </c>
      <c r="P1282" s="20" t="n">
        <v>0.008525144323833899</v>
      </c>
      <c r="Q1282" s="27">
        <f>IF(O1282&gt;0,O1282,"")</f>
        <v/>
      </c>
      <c r="R1282" s="28">
        <f>IF(O1282&gt;0,P1282,"")</f>
        <v/>
      </c>
    </row>
    <row r="1283">
      <c r="A1283" t="inlineStr">
        <is>
          <t>210035</t>
        </is>
      </c>
      <c r="B1283" t="inlineStr">
        <is>
          <t>University Of Md Charles Regional  Medical Center</t>
        </is>
      </c>
      <c r="C1283" t="inlineStr">
        <is>
          <t>Maryland</t>
        </is>
      </c>
      <c r="D1283" t="inlineStr">
        <is>
          <t>MD</t>
        </is>
      </c>
      <c r="E1283" t="inlineStr">
        <is>
          <t>South Atlantic</t>
        </is>
      </c>
      <c r="F1283" t="inlineStr">
        <is>
          <t>IPPS</t>
        </is>
      </c>
      <c r="G1283" s="16" t="n">
        <v>1.0703</v>
      </c>
      <c r="H1283" s="16" t="n">
        <v>1.0704</v>
      </c>
      <c r="I1283" s="16" t="n">
        <v>1.6896</v>
      </c>
      <c r="J1283" s="16" t="n">
        <v>1.6769</v>
      </c>
      <c r="K1283" s="17" t="n">
        <v>2151</v>
      </c>
      <c r="L1283" s="16" t="n">
        <v>1</v>
      </c>
      <c r="M1283" s="18" t="n">
        <v>25679873.48040708</v>
      </c>
      <c r="N1283" s="18" t="n">
        <v>26300978.54816859</v>
      </c>
      <c r="O1283" s="19" t="n">
        <v>621105.0677615106</v>
      </c>
      <c r="P1283" s="20" t="n">
        <v>0.02418645357561414</v>
      </c>
      <c r="Q1283" s="27">
        <f>IF(O1283&gt;0,O1283,"")</f>
        <v/>
      </c>
      <c r="R1283" s="28">
        <f>IF(O1283&gt;0,P1283,"")</f>
        <v/>
      </c>
    </row>
    <row r="1284">
      <c r="A1284" t="inlineStr">
        <is>
          <t>210037</t>
        </is>
      </c>
      <c r="B1284" t="inlineStr">
        <is>
          <t>University Of Md Shore Medical Center At Easton</t>
        </is>
      </c>
      <c r="C1284" t="inlineStr">
        <is>
          <t>Maryland</t>
        </is>
      </c>
      <c r="D1284" t="inlineStr">
        <is>
          <t>MD</t>
        </is>
      </c>
      <c r="E1284" t="inlineStr">
        <is>
          <t>South Atlantic</t>
        </is>
      </c>
      <c r="F1284" t="inlineStr">
        <is>
          <t>IPPS</t>
        </is>
      </c>
      <c r="G1284" s="16" t="n">
        <v>0.8956</v>
      </c>
      <c r="H1284" s="16" t="n">
        <v>0.8861</v>
      </c>
      <c r="I1284" s="16" t="n">
        <v>1.5932</v>
      </c>
      <c r="J1284" s="16" t="n">
        <v>1.5814</v>
      </c>
      <c r="K1284" s="17" t="n">
        <v>3316</v>
      </c>
      <c r="L1284" s="16" t="n">
        <v>1</v>
      </c>
      <c r="M1284" s="18" t="n">
        <v>33365252.81254283</v>
      </c>
      <c r="N1284" s="18" t="n">
        <v>33958660.61996154</v>
      </c>
      <c r="O1284" s="19" t="n">
        <v>593407.8074187189</v>
      </c>
      <c r="P1284" s="20" t="n">
        <v>0.01778520338966658</v>
      </c>
      <c r="Q1284" s="27">
        <f>IF(O1284&gt;0,O1284,"")</f>
        <v/>
      </c>
      <c r="R1284" s="28">
        <f>IF(O1284&gt;0,P1284,"")</f>
        <v/>
      </c>
    </row>
    <row r="1285">
      <c r="A1285" t="inlineStr">
        <is>
          <t>210038</t>
        </is>
      </c>
      <c r="B1285" t="inlineStr">
        <is>
          <t>University Of Md Medical Center Midtown Campus</t>
        </is>
      </c>
      <c r="C1285" t="inlineStr">
        <is>
          <t>Maryland</t>
        </is>
      </c>
      <c r="D1285" t="inlineStr">
        <is>
          <t>MD</t>
        </is>
      </c>
      <c r="E1285" t="inlineStr">
        <is>
          <t>South Atlantic</t>
        </is>
      </c>
      <c r="F1285" t="inlineStr">
        <is>
          <t>IPPS</t>
        </is>
      </c>
      <c r="G1285" s="16" t="n">
        <v>0.9255</v>
      </c>
      <c r="H1285" s="16" t="n">
        <v>0.907</v>
      </c>
      <c r="I1285" s="16" t="n">
        <v>1.8006</v>
      </c>
      <c r="J1285" s="16" t="n">
        <v>1.7896</v>
      </c>
      <c r="K1285" s="17" t="n">
        <v>906</v>
      </c>
      <c r="L1285" s="16" t="n">
        <v>1</v>
      </c>
      <c r="M1285" s="18" t="n">
        <v>10507006.05273309</v>
      </c>
      <c r="N1285" s="18" t="n">
        <v>10646131.70055952</v>
      </c>
      <c r="O1285" s="19" t="n">
        <v>139125.6478264332</v>
      </c>
      <c r="P1285" s="20" t="n">
        <v>0.01324122658045331</v>
      </c>
      <c r="Q1285" s="27">
        <f>IF(O1285&gt;0,O1285,"")</f>
        <v/>
      </c>
      <c r="R1285" s="28">
        <f>IF(O1285&gt;0,P1285,"")</f>
        <v/>
      </c>
    </row>
    <row r="1286">
      <c r="A1286" t="inlineStr">
        <is>
          <t>210039</t>
        </is>
      </c>
      <c r="B1286" t="inlineStr">
        <is>
          <t>Calverthealth Medical Center</t>
        </is>
      </c>
      <c r="C1286" t="inlineStr">
        <is>
          <t>Maryland</t>
        </is>
      </c>
      <c r="D1286" t="inlineStr">
        <is>
          <t>MD</t>
        </is>
      </c>
      <c r="E1286" t="inlineStr">
        <is>
          <t>South Atlantic</t>
        </is>
      </c>
      <c r="F1286" t="inlineStr">
        <is>
          <t>IPPS</t>
        </is>
      </c>
      <c r="G1286" s="16" t="n">
        <v>0.9208</v>
      </c>
      <c r="H1286" s="16" t="n">
        <v>0.8874</v>
      </c>
      <c r="I1286" s="16" t="n">
        <v>1.3919</v>
      </c>
      <c r="J1286" s="16" t="n">
        <v>1.3764</v>
      </c>
      <c r="K1286" s="17" t="n">
        <v>2319</v>
      </c>
      <c r="L1286" s="16" t="n">
        <v>1</v>
      </c>
      <c r="M1286" s="18" t="n">
        <v>20725903.49148437</v>
      </c>
      <c r="N1286" s="18" t="n">
        <v>20687889.34262427</v>
      </c>
      <c r="O1286" s="19" t="n">
        <v>-38014.14886009321</v>
      </c>
      <c r="P1286" s="20" t="n">
        <v>-0.001834137116179859</v>
      </c>
      <c r="Q1286" s="27">
        <f>IF(O1286&gt;0,O1286,"")</f>
        <v/>
      </c>
      <c r="R1286" s="28">
        <f>IF(O1286&gt;0,P1286,"")</f>
        <v/>
      </c>
    </row>
    <row r="1287">
      <c r="A1287" t="inlineStr">
        <is>
          <t>210040</t>
        </is>
      </c>
      <c r="B1287" t="inlineStr">
        <is>
          <t>Northwest Hospital Center</t>
        </is>
      </c>
      <c r="C1287" t="inlineStr">
        <is>
          <t>Maryland</t>
        </is>
      </c>
      <c r="D1287" t="inlineStr">
        <is>
          <t>MD</t>
        </is>
      </c>
      <c r="E1287" t="inlineStr">
        <is>
          <t>South Atlantic</t>
        </is>
      </c>
      <c r="F1287" t="inlineStr">
        <is>
          <t>IPPS</t>
        </is>
      </c>
      <c r="G1287" s="16" t="n">
        <v>0.9255</v>
      </c>
      <c r="H1287" s="16" t="n">
        <v>0.907</v>
      </c>
      <c r="I1287" s="16" t="n">
        <v>1.606</v>
      </c>
      <c r="J1287" s="16" t="n">
        <v>1.5928</v>
      </c>
      <c r="K1287" s="17" t="n">
        <v>3172</v>
      </c>
      <c r="L1287" s="16" t="n">
        <v>1</v>
      </c>
      <c r="M1287" s="18" t="n">
        <v>32810455.41725643</v>
      </c>
      <c r="N1287" s="18" t="n">
        <v>33174324.71772747</v>
      </c>
      <c r="O1287" s="19" t="n">
        <v>363869.3004710376</v>
      </c>
      <c r="P1287" s="20" t="n">
        <v>0.01109004114218003</v>
      </c>
      <c r="Q1287" s="27">
        <f>IF(O1287&gt;0,O1287,"")</f>
        <v/>
      </c>
      <c r="R1287" s="28">
        <f>IF(O1287&gt;0,P1287,"")</f>
        <v/>
      </c>
    </row>
    <row r="1288">
      <c r="A1288" t="inlineStr">
        <is>
          <t>210043</t>
        </is>
      </c>
      <c r="B1288" t="inlineStr">
        <is>
          <t>Umd Baltimore Washington  Medical Center</t>
        </is>
      </c>
      <c r="C1288" t="inlineStr">
        <is>
          <t>Maryland</t>
        </is>
      </c>
      <c r="D1288" t="inlineStr">
        <is>
          <t>MD</t>
        </is>
      </c>
      <c r="E1288" t="inlineStr">
        <is>
          <t>South Atlantic</t>
        </is>
      </c>
      <c r="F1288" t="inlineStr">
        <is>
          <t>IPPS</t>
        </is>
      </c>
      <c r="G1288" s="16" t="n">
        <v>0.9255</v>
      </c>
      <c r="H1288" s="16" t="n">
        <v>0.907</v>
      </c>
      <c r="I1288" s="16" t="n">
        <v>1.7612</v>
      </c>
      <c r="J1288" s="16" t="n">
        <v>1.7486</v>
      </c>
      <c r="K1288" s="17" t="n">
        <v>5389</v>
      </c>
      <c r="L1288" s="16" t="n">
        <v>1</v>
      </c>
      <c r="M1288" s="18" t="n">
        <v>61129437.47395472</v>
      </c>
      <c r="N1288" s="18" t="n">
        <v>61873733.62616067</v>
      </c>
      <c r="O1288" s="19" t="n">
        <v>744296.1522059515</v>
      </c>
      <c r="P1288" s="20" t="n">
        <v>0.01217574024827354</v>
      </c>
      <c r="Q1288" s="27">
        <f>IF(O1288&gt;0,O1288,"")</f>
        <v/>
      </c>
      <c r="R1288" s="28">
        <f>IF(O1288&gt;0,P1288,"")</f>
        <v/>
      </c>
    </row>
    <row r="1289">
      <c r="A1289" t="inlineStr">
        <is>
          <t>210044</t>
        </is>
      </c>
      <c r="B1289" t="inlineStr">
        <is>
          <t>Greater Baltimore Medical Center</t>
        </is>
      </c>
      <c r="C1289" t="inlineStr">
        <is>
          <t>Maryland</t>
        </is>
      </c>
      <c r="D1289" t="inlineStr">
        <is>
          <t>MD</t>
        </is>
      </c>
      <c r="E1289" t="inlineStr">
        <is>
          <t>South Atlantic</t>
        </is>
      </c>
      <c r="F1289" t="inlineStr">
        <is>
          <t>IPPS</t>
        </is>
      </c>
      <c r="G1289" s="16" t="n">
        <v>0.9255</v>
      </c>
      <c r="H1289" s="16" t="n">
        <v>0.907</v>
      </c>
      <c r="I1289" s="16" t="n">
        <v>1.5209</v>
      </c>
      <c r="J1289" s="16" t="n">
        <v>1.5085</v>
      </c>
      <c r="K1289" s="17" t="n">
        <v>4371</v>
      </c>
      <c r="L1289" s="16" t="n">
        <v>1</v>
      </c>
      <c r="M1289" s="18" t="n">
        <v>42816878.77709226</v>
      </c>
      <c r="N1289" s="18" t="n">
        <v>43294605.49402882</v>
      </c>
      <c r="O1289" s="19" t="n">
        <v>477726.7169365659</v>
      </c>
      <c r="P1289" s="20" t="n">
        <v>0.01115743908900146</v>
      </c>
      <c r="Q1289" s="27">
        <f>IF(O1289&gt;0,O1289,"")</f>
        <v/>
      </c>
      <c r="R1289" s="28">
        <f>IF(O1289&gt;0,P1289,"")</f>
        <v/>
      </c>
    </row>
    <row r="1290">
      <c r="A1290" t="inlineStr">
        <is>
          <t>210048</t>
        </is>
      </c>
      <c r="B1290" t="inlineStr">
        <is>
          <t>Johns Hopkins Howard County Medical Center</t>
        </is>
      </c>
      <c r="C1290" t="inlineStr">
        <is>
          <t>Maryland</t>
        </is>
      </c>
      <c r="D1290" t="inlineStr">
        <is>
          <t>MD</t>
        </is>
      </c>
      <c r="E1290" t="inlineStr">
        <is>
          <t>South Atlantic</t>
        </is>
      </c>
      <c r="F1290" t="inlineStr">
        <is>
          <t>IPPS</t>
        </is>
      </c>
      <c r="G1290" s="16" t="n">
        <v>0.9532</v>
      </c>
      <c r="H1290" s="16" t="n">
        <v>0.9347</v>
      </c>
      <c r="I1290" s="16" t="n">
        <v>1.5581</v>
      </c>
      <c r="J1290" s="16" t="n">
        <v>1.5476</v>
      </c>
      <c r="K1290" s="17" t="n">
        <v>5391</v>
      </c>
      <c r="L1290" s="16" t="n">
        <v>1</v>
      </c>
      <c r="M1290" s="18" t="n">
        <v>55074225.76949972</v>
      </c>
      <c r="N1290" s="18" t="n">
        <v>55780115.35684651</v>
      </c>
      <c r="O1290" s="19" t="n">
        <v>705889.5873467922</v>
      </c>
      <c r="P1290" s="20" t="n">
        <v>0.01281705875087791</v>
      </c>
      <c r="Q1290" s="27">
        <f>IF(O1290&gt;0,O1290,"")</f>
        <v/>
      </c>
      <c r="R1290" s="28">
        <f>IF(O1290&gt;0,P1290,"")</f>
        <v/>
      </c>
    </row>
    <row r="1291">
      <c r="A1291" t="inlineStr">
        <is>
          <t>210049</t>
        </is>
      </c>
      <c r="B1291" t="inlineStr">
        <is>
          <t>University Of Md Upper Chesapeake Medical Center</t>
        </is>
      </c>
      <c r="C1291" t="inlineStr">
        <is>
          <t>Maryland</t>
        </is>
      </c>
      <c r="D1291" t="inlineStr">
        <is>
          <t>MD</t>
        </is>
      </c>
      <c r="E1291" t="inlineStr">
        <is>
          <t>South Atlantic</t>
        </is>
      </c>
      <c r="F1291" t="inlineStr">
        <is>
          <t>IPPS</t>
        </is>
      </c>
      <c r="G1291" s="16" t="n">
        <v>0.9255</v>
      </c>
      <c r="H1291" s="16" t="n">
        <v>0.907</v>
      </c>
      <c r="I1291" s="16" t="n">
        <v>1.6184</v>
      </c>
      <c r="J1291" s="16" t="n">
        <v>1.6111</v>
      </c>
      <c r="K1291" s="17" t="n">
        <v>6119</v>
      </c>
      <c r="L1291" s="16" t="n">
        <v>1</v>
      </c>
      <c r="M1291" s="18" t="n">
        <v>63782253.88407008</v>
      </c>
      <c r="N1291" s="18" t="n">
        <v>64730746.6488858</v>
      </c>
      <c r="O1291" s="19" t="n">
        <v>948492.7648157254</v>
      </c>
      <c r="P1291" s="20" t="n">
        <v>0.01487079410112561</v>
      </c>
      <c r="Q1291" s="27">
        <f>IF(O1291&gt;0,O1291,"")</f>
        <v/>
      </c>
      <c r="R1291" s="28">
        <f>IF(O1291&gt;0,P1291,"")</f>
        <v/>
      </c>
    </row>
    <row r="1292">
      <c r="A1292" t="inlineStr">
        <is>
          <t>210051</t>
        </is>
      </c>
      <c r="B1292" t="inlineStr">
        <is>
          <t>Luminis Health Doctors Community Medical Ctr, Inc</t>
        </is>
      </c>
      <c r="C1292" t="inlineStr">
        <is>
          <t>Maryland</t>
        </is>
      </c>
      <c r="D1292" t="inlineStr">
        <is>
          <t>MD</t>
        </is>
      </c>
      <c r="E1292" t="inlineStr">
        <is>
          <t>South Atlantic</t>
        </is>
      </c>
      <c r="F1292" t="inlineStr">
        <is>
          <t>IPPS</t>
        </is>
      </c>
      <c r="G1292" s="16" t="n">
        <v>1.0703</v>
      </c>
      <c r="H1292" s="16" t="n">
        <v>1.0704</v>
      </c>
      <c r="I1292" s="16" t="n">
        <v>1.5637</v>
      </c>
      <c r="J1292" s="16" t="n">
        <v>1.5489</v>
      </c>
      <c r="K1292" s="17" t="n">
        <v>3128</v>
      </c>
      <c r="L1292" s="16" t="n">
        <v>1</v>
      </c>
      <c r="M1292" s="18" t="n">
        <v>34561194.89233603</v>
      </c>
      <c r="N1292" s="18" t="n">
        <v>35327626.16778505</v>
      </c>
      <c r="O1292" s="19" t="n">
        <v>766431.2754490152</v>
      </c>
      <c r="P1292" s="20" t="n">
        <v>0.02217606416203428</v>
      </c>
      <c r="Q1292" s="27">
        <f>IF(O1292&gt;0,O1292,"")</f>
        <v/>
      </c>
      <c r="R1292" s="28">
        <f>IF(O1292&gt;0,P1292,"")</f>
        <v/>
      </c>
    </row>
    <row r="1293">
      <c r="A1293" t="inlineStr">
        <is>
          <t>210056</t>
        </is>
      </c>
      <c r="B1293" t="inlineStr">
        <is>
          <t>Medstar Good Samaritan Hospital</t>
        </is>
      </c>
      <c r="C1293" t="inlineStr">
        <is>
          <t>Maryland</t>
        </is>
      </c>
      <c r="D1293" t="inlineStr">
        <is>
          <t>MD</t>
        </is>
      </c>
      <c r="E1293" t="inlineStr">
        <is>
          <t>South Atlantic</t>
        </is>
      </c>
      <c r="F1293" t="inlineStr">
        <is>
          <t>IPPS</t>
        </is>
      </c>
      <c r="G1293" s="16" t="n">
        <v>0.9255</v>
      </c>
      <c r="H1293" s="16" t="n">
        <v>0.907</v>
      </c>
      <c r="I1293" s="16" t="n">
        <v>1.5494</v>
      </c>
      <c r="J1293" s="16" t="n">
        <v>1.5292</v>
      </c>
      <c r="K1293" s="17" t="n">
        <v>3588</v>
      </c>
      <c r="L1293" s="16" t="n">
        <v>1</v>
      </c>
      <c r="M1293" s="18" t="n">
        <v>35805482.04500848</v>
      </c>
      <c r="N1293" s="18" t="n">
        <v>36026692.22285192</v>
      </c>
      <c r="O1293" s="19" t="n">
        <v>221210.1778434366</v>
      </c>
      <c r="P1293" s="20" t="n">
        <v>0.006178109194714075</v>
      </c>
      <c r="Q1293" s="27">
        <f>IF(O1293&gt;0,O1293,"")</f>
        <v/>
      </c>
      <c r="R1293" s="28">
        <f>IF(O1293&gt;0,P1293,"")</f>
        <v/>
      </c>
    </row>
    <row r="1294">
      <c r="A1294" t="inlineStr">
        <is>
          <t>210057</t>
        </is>
      </c>
      <c r="B1294" t="inlineStr">
        <is>
          <t>Adventist Healthcare Shady Grove Medical Center</t>
        </is>
      </c>
      <c r="C1294" t="inlineStr">
        <is>
          <t>Maryland</t>
        </is>
      </c>
      <c r="D1294" t="inlineStr">
        <is>
          <t>MD</t>
        </is>
      </c>
      <c r="E1294" t="inlineStr">
        <is>
          <t>South Atlantic</t>
        </is>
      </c>
      <c r="F1294" t="inlineStr">
        <is>
          <t>IPPS</t>
        </is>
      </c>
      <c r="G1294" s="16" t="n">
        <v>1.0197</v>
      </c>
      <c r="H1294" s="16" t="n">
        <v>1.0039</v>
      </c>
      <c r="I1294" s="16" t="n">
        <v>1.6636</v>
      </c>
      <c r="J1294" s="16" t="n">
        <v>1.6564</v>
      </c>
      <c r="K1294" s="17" t="n">
        <v>4816</v>
      </c>
      <c r="L1294" s="16" t="n">
        <v>1</v>
      </c>
      <c r="M1294" s="18" t="n">
        <v>54804643.91326127</v>
      </c>
      <c r="N1294" s="18" t="n">
        <v>55727322.5002984</v>
      </c>
      <c r="O1294" s="19" t="n">
        <v>922678.5870371312</v>
      </c>
      <c r="P1294" s="20" t="n">
        <v>0.01683577378036513</v>
      </c>
      <c r="Q1294" s="27">
        <f>IF(O1294&gt;0,O1294,"")</f>
        <v/>
      </c>
      <c r="R1294" s="28">
        <f>IF(O1294&gt;0,P1294,"")</f>
        <v/>
      </c>
    </row>
    <row r="1295">
      <c r="A1295" t="inlineStr">
        <is>
          <t>210058</t>
        </is>
      </c>
      <c r="B1295" t="inlineStr">
        <is>
          <t>Umd Rehabilitation &amp;  Orthopaedic Institute</t>
        </is>
      </c>
      <c r="C1295" t="inlineStr">
        <is>
          <t>Maryland</t>
        </is>
      </c>
      <c r="D1295" t="inlineStr">
        <is>
          <t>MD</t>
        </is>
      </c>
      <c r="E1295" t="inlineStr">
        <is>
          <t>South Atlantic</t>
        </is>
      </c>
      <c r="F1295" t="inlineStr">
        <is>
          <t>IPPS</t>
        </is>
      </c>
      <c r="G1295" s="16" t="n">
        <v>0.9255</v>
      </c>
      <c r="H1295" s="16" t="n">
        <v>0.907</v>
      </c>
      <c r="I1295" s="16" t="n">
        <v>1.4754</v>
      </c>
      <c r="J1295" s="16" t="n">
        <v>1.4374</v>
      </c>
      <c r="K1295" s="17" t="n">
        <v>841</v>
      </c>
      <c r="L1295" s="16" t="n">
        <v>1</v>
      </c>
      <c r="M1295" s="18" t="n">
        <v>7991702.600298442</v>
      </c>
      <c r="N1295" s="18" t="n">
        <v>7937455.471858723</v>
      </c>
      <c r="O1295" s="19" t="n">
        <v>-54247.12843971886</v>
      </c>
      <c r="P1295" s="20" t="n">
        <v>-0.006787931327386114</v>
      </c>
      <c r="Q1295" s="27">
        <f>IF(O1295&gt;0,O1295,"")</f>
        <v/>
      </c>
      <c r="R1295" s="28">
        <f>IF(O1295&gt;0,P1295,"")</f>
        <v/>
      </c>
    </row>
    <row r="1296">
      <c r="A1296" t="inlineStr">
        <is>
          <t>210060</t>
        </is>
      </c>
      <c r="B1296" t="inlineStr">
        <is>
          <t>Adventist Healthcare Fort Washington Medical Ctr</t>
        </is>
      </c>
      <c r="C1296" t="inlineStr">
        <is>
          <t>Maryland</t>
        </is>
      </c>
      <c r="D1296" t="inlineStr">
        <is>
          <t>MD</t>
        </is>
      </c>
      <c r="E1296" t="inlineStr">
        <is>
          <t>South Atlantic</t>
        </is>
      </c>
      <c r="F1296" t="inlineStr">
        <is>
          <t>IPPS</t>
        </is>
      </c>
      <c r="G1296" s="16" t="n">
        <v>1.0703</v>
      </c>
      <c r="H1296" s="16" t="n">
        <v>1.0704</v>
      </c>
      <c r="I1296" s="16" t="n">
        <v>1.4652</v>
      </c>
      <c r="J1296" s="16" t="n">
        <v>1.4547</v>
      </c>
      <c r="K1296" s="17" t="n">
        <v>783</v>
      </c>
      <c r="L1296" s="16" t="n">
        <v>1</v>
      </c>
      <c r="M1296" s="18" t="n">
        <v>8106385.270668514</v>
      </c>
      <c r="N1296" s="18" t="n">
        <v>8305380.480119383</v>
      </c>
      <c r="O1296" s="19" t="n">
        <v>198995.2094508689</v>
      </c>
      <c r="P1296" s="20" t="n">
        <v>0.02454795852978972</v>
      </c>
      <c r="Q1296" s="27">
        <f>IF(O1296&gt;0,O1296,"")</f>
        <v/>
      </c>
      <c r="R1296" s="28">
        <f>IF(O1296&gt;0,P1296,"")</f>
        <v/>
      </c>
    </row>
    <row r="1297">
      <c r="A1297" t="inlineStr">
        <is>
          <t>210061</t>
        </is>
      </c>
      <c r="B1297" t="inlineStr">
        <is>
          <t>Atlantic General Hospital</t>
        </is>
      </c>
      <c r="C1297" t="inlineStr">
        <is>
          <t>Maryland</t>
        </is>
      </c>
      <c r="D1297" t="inlineStr">
        <is>
          <t>MD</t>
        </is>
      </c>
      <c r="E1297" t="inlineStr">
        <is>
          <t>South Atlantic</t>
        </is>
      </c>
      <c r="F1297" t="inlineStr">
        <is>
          <t>IPPS</t>
        </is>
      </c>
      <c r="G1297" s="16" t="n">
        <v>0.864</v>
      </c>
      <c r="H1297" s="16" t="n">
        <v>0.8545</v>
      </c>
      <c r="I1297" s="16" t="n">
        <v>1.4819</v>
      </c>
      <c r="J1297" s="16" t="n">
        <v>1.4705</v>
      </c>
      <c r="K1297" s="17" t="n">
        <v>1532</v>
      </c>
      <c r="L1297" s="16" t="n">
        <v>1</v>
      </c>
      <c r="M1297" s="18" t="n">
        <v>14037606.34795964</v>
      </c>
      <c r="N1297" s="18" t="n">
        <v>14281209.57786812</v>
      </c>
      <c r="O1297" s="19" t="n">
        <v>243603.2299084887</v>
      </c>
      <c r="P1297" s="20" t="n">
        <v>0.0173536159848147</v>
      </c>
      <c r="Q1297" s="27">
        <f>IF(O1297&gt;0,O1297,"")</f>
        <v/>
      </c>
      <c r="R1297" s="28">
        <f>IF(O1297&gt;0,P1297,"")</f>
        <v/>
      </c>
    </row>
    <row r="1298">
      <c r="A1298" t="inlineStr">
        <is>
          <t>210062</t>
        </is>
      </c>
      <c r="B1298" t="inlineStr">
        <is>
          <t>Medstar Southern Maryland Hospital Center</t>
        </is>
      </c>
      <c r="C1298" t="inlineStr">
        <is>
          <t>Maryland</t>
        </is>
      </c>
      <c r="D1298" t="inlineStr">
        <is>
          <t>MD</t>
        </is>
      </c>
      <c r="E1298" t="inlineStr">
        <is>
          <t>South Atlantic</t>
        </is>
      </c>
      <c r="F1298" t="inlineStr">
        <is>
          <t>IPPS</t>
        </is>
      </c>
      <c r="G1298" s="16" t="n">
        <v>1.0703</v>
      </c>
      <c r="H1298" s="16" t="n">
        <v>1.0704</v>
      </c>
      <c r="I1298" s="16" t="n">
        <v>1.716</v>
      </c>
      <c r="J1298" s="16" t="n">
        <v>1.7097</v>
      </c>
      <c r="K1298" s="17" t="n">
        <v>3067</v>
      </c>
      <c r="L1298" s="16" t="n">
        <v>1</v>
      </c>
      <c r="M1298" s="18" t="n">
        <v>37187726.47668638</v>
      </c>
      <c r="N1298" s="18" t="n">
        <v>38234729.28769833</v>
      </c>
      <c r="O1298" s="19" t="n">
        <v>1047002.811011948</v>
      </c>
      <c r="P1298" s="20" t="n">
        <v>0.02815452597427088</v>
      </c>
      <c r="Q1298" s="27">
        <f>IF(O1298&gt;0,O1298,"")</f>
        <v/>
      </c>
      <c r="R1298" s="28">
        <f>IF(O1298&gt;0,P1298,"")</f>
        <v/>
      </c>
    </row>
    <row r="1299">
      <c r="A1299" t="inlineStr">
        <is>
          <t>210063</t>
        </is>
      </c>
      <c r="B1299" t="inlineStr">
        <is>
          <t>University Of Md St Joseph Medical Center</t>
        </is>
      </c>
      <c r="C1299" t="inlineStr">
        <is>
          <t>Maryland</t>
        </is>
      </c>
      <c r="D1299" t="inlineStr">
        <is>
          <t>MD</t>
        </is>
      </c>
      <c r="E1299" t="inlineStr">
        <is>
          <t>South Atlantic</t>
        </is>
      </c>
      <c r="F1299" t="inlineStr">
        <is>
          <t>IPPS</t>
        </is>
      </c>
      <c r="G1299" s="16" t="n">
        <v>0.9255</v>
      </c>
      <c r="H1299" s="16" t="n">
        <v>0.907</v>
      </c>
      <c r="I1299" s="16" t="n">
        <v>2.0007</v>
      </c>
      <c r="J1299" s="16" t="n">
        <v>2.002</v>
      </c>
      <c r="K1299" s="17" t="n">
        <v>5326</v>
      </c>
      <c r="L1299" s="16" t="n">
        <v>1</v>
      </c>
      <c r="M1299" s="18" t="n">
        <v>68630422.6121822</v>
      </c>
      <c r="N1299" s="18" t="n">
        <v>70012067.18856509</v>
      </c>
      <c r="O1299" s="19" t="n">
        <v>1381644.57638289</v>
      </c>
      <c r="P1299" s="20" t="n">
        <v>0.02013166353630529</v>
      </c>
      <c r="Q1299" s="27">
        <f>IF(O1299&gt;0,O1299,"")</f>
        <v/>
      </c>
      <c r="R1299" s="28">
        <f>IF(O1299&gt;0,P1299,"")</f>
        <v/>
      </c>
    </row>
    <row r="1300">
      <c r="A1300" t="inlineStr">
        <is>
          <t>210064</t>
        </is>
      </c>
      <c r="B1300" t="inlineStr">
        <is>
          <t>Levindale Hebrew Geriatric Center And Hospital</t>
        </is>
      </c>
      <c r="C1300" t="inlineStr">
        <is>
          <t>Maryland</t>
        </is>
      </c>
      <c r="D1300" t="inlineStr">
        <is>
          <t>MD</t>
        </is>
      </c>
      <c r="E1300" t="inlineStr">
        <is>
          <t>South Atlantic</t>
        </is>
      </c>
      <c r="F1300" t="inlineStr">
        <is>
          <t>IPPS</t>
        </is>
      </c>
      <c r="G1300" s="16" t="n">
        <v>0.9255</v>
      </c>
      <c r="H1300" s="16" t="n">
        <v>0.907</v>
      </c>
      <c r="I1300" s="16" t="n">
        <v>1.6187</v>
      </c>
      <c r="J1300" s="16" t="n">
        <v>1.585</v>
      </c>
      <c r="K1300" s="17" t="n">
        <v>593</v>
      </c>
      <c r="L1300" s="16" t="n">
        <v>1</v>
      </c>
      <c r="M1300" s="18" t="n">
        <v>6182364.391935899</v>
      </c>
      <c r="N1300" s="18" t="n">
        <v>6171512.679103498</v>
      </c>
      <c r="O1300" s="19" t="n">
        <v>-10851.71283240058</v>
      </c>
      <c r="P1300" s="20" t="n">
        <v>-0.001755269043435104</v>
      </c>
      <c r="Q1300" s="27">
        <f>IF(O1300&gt;0,O1300,"")</f>
        <v/>
      </c>
      <c r="R1300" s="28">
        <f>IF(O1300&gt;0,P1300,"")</f>
        <v/>
      </c>
    </row>
    <row r="1301">
      <c r="A1301" t="inlineStr">
        <is>
          <t>210065</t>
        </is>
      </c>
      <c r="B1301" t="inlineStr">
        <is>
          <t>Holy Cross Germantown Hospital</t>
        </is>
      </c>
      <c r="C1301" t="inlineStr">
        <is>
          <t>Maryland</t>
        </is>
      </c>
      <c r="D1301" t="inlineStr">
        <is>
          <t>MD</t>
        </is>
      </c>
      <c r="E1301" t="inlineStr">
        <is>
          <t>South Atlantic</t>
        </is>
      </c>
      <c r="F1301" t="inlineStr">
        <is>
          <t>IPPS</t>
        </is>
      </c>
      <c r="G1301" s="16" t="n">
        <v>1.0197</v>
      </c>
      <c r="H1301" s="16" t="n">
        <v>1.0039</v>
      </c>
      <c r="I1301" s="16" t="n">
        <v>1.5691</v>
      </c>
      <c r="J1301" s="16" t="n">
        <v>1.5564</v>
      </c>
      <c r="K1301" s="17" t="n">
        <v>1898</v>
      </c>
      <c r="L1301" s="16" t="n">
        <v>1</v>
      </c>
      <c r="M1301" s="18" t="n">
        <v>20371771.71593383</v>
      </c>
      <c r="N1301" s="18" t="n">
        <v>20636398.57847056</v>
      </c>
      <c r="O1301" s="19" t="n">
        <v>264626.8625367321</v>
      </c>
      <c r="P1301" s="20" t="n">
        <v>0.01298987963475723</v>
      </c>
      <c r="Q1301" s="27">
        <f>IF(O1301&gt;0,O1301,"")</f>
        <v/>
      </c>
      <c r="R1301" s="28">
        <f>IF(O1301&gt;0,P1301,"")</f>
        <v/>
      </c>
    </row>
    <row r="1302">
      <c r="A1302" t="inlineStr">
        <is>
          <t>220001</t>
        </is>
      </c>
      <c r="B1302" t="inlineStr">
        <is>
          <t>Health Alliance - Clinton Hospital</t>
        </is>
      </c>
      <c r="C1302" t="inlineStr">
        <is>
          <t>Massachusetts</t>
        </is>
      </c>
      <c r="D1302" t="inlineStr">
        <is>
          <t>MA</t>
        </is>
      </c>
      <c r="E1302" t="inlineStr">
        <is>
          <t>New England</t>
        </is>
      </c>
      <c r="F1302" t="inlineStr">
        <is>
          <t>IPPS</t>
        </is>
      </c>
      <c r="G1302" s="16" t="n">
        <v>1.2884</v>
      </c>
      <c r="H1302" s="16" t="n">
        <v>1.3236</v>
      </c>
      <c r="I1302" s="16" t="n">
        <v>1.3926</v>
      </c>
      <c r="J1302" s="16" t="n">
        <v>1.3779</v>
      </c>
      <c r="K1302" s="17" t="n">
        <v>2826</v>
      </c>
      <c r="L1302" s="16" t="n">
        <v>1</v>
      </c>
      <c r="M1302" s="18" t="n">
        <v>31633169.11358223</v>
      </c>
      <c r="N1302" s="18" t="n">
        <v>32927357.29357602</v>
      </c>
      <c r="O1302" s="19" t="n">
        <v>1294188.179993793</v>
      </c>
      <c r="P1302" s="20" t="n">
        <v>0.04091237824913698</v>
      </c>
      <c r="Q1302" s="27">
        <f>IF(O1302&gt;0,O1302,"")</f>
        <v/>
      </c>
      <c r="R1302" s="28">
        <f>IF(O1302&gt;0,P1302,"")</f>
        <v/>
      </c>
    </row>
    <row r="1303">
      <c r="A1303" t="inlineStr">
        <is>
          <t>220002</t>
        </is>
      </c>
      <c r="B1303" t="inlineStr">
        <is>
          <t>Mount Auburn Hospital</t>
        </is>
      </c>
      <c r="C1303" t="inlineStr">
        <is>
          <t>Massachusetts</t>
        </is>
      </c>
      <c r="D1303" t="inlineStr">
        <is>
          <t>MA</t>
        </is>
      </c>
      <c r="E1303" t="inlineStr">
        <is>
          <t>New England</t>
        </is>
      </c>
      <c r="F1303" t="inlineStr">
        <is>
          <t>Rural Referral Center (RRC)</t>
        </is>
      </c>
      <c r="G1303" s="16" t="n">
        <v>1.2884</v>
      </c>
      <c r="H1303" s="16" t="n">
        <v>1.3236</v>
      </c>
      <c r="I1303" s="16" t="n">
        <v>1.6512</v>
      </c>
      <c r="J1303" s="16" t="n">
        <v>1.6487</v>
      </c>
      <c r="K1303" s="17" t="n">
        <v>3056</v>
      </c>
      <c r="L1303" s="16" t="n">
        <v>1</v>
      </c>
      <c r="M1303" s="18" t="n">
        <v>40559928.86271586</v>
      </c>
      <c r="N1303" s="18" t="n">
        <v>42605140.94832245</v>
      </c>
      <c r="O1303" s="19" t="n">
        <v>2045212.085606597</v>
      </c>
      <c r="P1303" s="20" t="n">
        <v>0.0504244495232986</v>
      </c>
      <c r="Q1303" s="27">
        <f>IF(O1303&gt;0,O1303,"")</f>
        <v/>
      </c>
      <c r="R1303" s="28">
        <f>IF(O1303&gt;0,P1303,"")</f>
        <v/>
      </c>
    </row>
    <row r="1304">
      <c r="A1304" t="inlineStr">
        <is>
          <t>220008</t>
        </is>
      </c>
      <c r="B1304" t="inlineStr">
        <is>
          <t>Sturdy Memorial Hospital</t>
        </is>
      </c>
      <c r="C1304" t="inlineStr">
        <is>
          <t>Massachusetts</t>
        </is>
      </c>
      <c r="D1304" t="inlineStr">
        <is>
          <t>MA</t>
        </is>
      </c>
      <c r="E1304" t="inlineStr">
        <is>
          <t>New England</t>
        </is>
      </c>
      <c r="F1304" t="inlineStr">
        <is>
          <t>IPPS</t>
        </is>
      </c>
      <c r="G1304" s="16" t="n">
        <v>1.2884</v>
      </c>
      <c r="H1304" s="16" t="n">
        <v>1.3236</v>
      </c>
      <c r="I1304" s="16" t="n">
        <v>1.396</v>
      </c>
      <c r="J1304" s="16" t="n">
        <v>1.3848</v>
      </c>
      <c r="K1304" s="17" t="n">
        <v>3112</v>
      </c>
      <c r="L1304" s="16" t="n">
        <v>1</v>
      </c>
      <c r="M1304" s="18" t="n">
        <v>34919592.0487538</v>
      </c>
      <c r="N1304" s="18" t="n">
        <v>36441283.23705012</v>
      </c>
      <c r="O1304" s="19" t="n">
        <v>1521691.188296318</v>
      </c>
      <c r="P1304" s="20" t="n">
        <v>0.04357700359648457</v>
      </c>
      <c r="Q1304" s="27">
        <f>IF(O1304&gt;0,O1304,"")</f>
        <v/>
      </c>
      <c r="R1304" s="28">
        <f>IF(O1304&gt;0,P1304,"")</f>
        <v/>
      </c>
    </row>
    <row r="1305">
      <c r="A1305" t="inlineStr">
        <is>
          <t>220010</t>
        </is>
      </c>
      <c r="B1305" t="inlineStr">
        <is>
          <t>Merrimack Health Lawrence Hospital</t>
        </is>
      </c>
      <c r="C1305" t="inlineStr">
        <is>
          <t>Massachusetts</t>
        </is>
      </c>
      <c r="D1305" t="inlineStr">
        <is>
          <t>MA</t>
        </is>
      </c>
      <c r="E1305" t="inlineStr">
        <is>
          <t>New England</t>
        </is>
      </c>
      <c r="F1305" t="inlineStr">
        <is>
          <t>Rural Referral Center (RRC)</t>
        </is>
      </c>
      <c r="G1305" s="16" t="n">
        <v>1.2884</v>
      </c>
      <c r="H1305" s="16" t="n">
        <v>1.3236</v>
      </c>
      <c r="I1305" s="16" t="n">
        <v>1.5309</v>
      </c>
      <c r="J1305" s="16" t="n">
        <v>1.5225</v>
      </c>
      <c r="K1305" s="17" t="n">
        <v>3331</v>
      </c>
      <c r="L1305" s="16" t="n">
        <v>1</v>
      </c>
      <c r="M1305" s="18" t="n">
        <v>40988838.36991876</v>
      </c>
      <c r="N1305" s="18" t="n">
        <v>42884361.91943341</v>
      </c>
      <c r="O1305" s="19" t="n">
        <v>1895523.549514659</v>
      </c>
      <c r="P1305" s="20" t="n">
        <v>0.04624487116243241</v>
      </c>
      <c r="Q1305" s="27">
        <f>IF(O1305&gt;0,O1305,"")</f>
        <v/>
      </c>
      <c r="R1305" s="28">
        <f>IF(O1305&gt;0,P1305,"")</f>
        <v/>
      </c>
    </row>
    <row r="1306">
      <c r="A1306" t="inlineStr">
        <is>
          <t>220011</t>
        </is>
      </c>
      <c r="B1306" t="inlineStr">
        <is>
          <t>Cambridge Health Alliance</t>
        </is>
      </c>
      <c r="C1306" t="inlineStr">
        <is>
          <t>Massachusetts</t>
        </is>
      </c>
      <c r="D1306" t="inlineStr">
        <is>
          <t>MA</t>
        </is>
      </c>
      <c r="E1306" t="inlineStr">
        <is>
          <t>New England</t>
        </is>
      </c>
      <c r="F1306" t="inlineStr">
        <is>
          <t>IPPS</t>
        </is>
      </c>
      <c r="G1306" s="16" t="n">
        <v>1.2884</v>
      </c>
      <c r="H1306" s="16" t="n">
        <v>1.3236</v>
      </c>
      <c r="I1306" s="16" t="n">
        <v>1.4858</v>
      </c>
      <c r="J1306" s="16" t="n">
        <v>1.4741</v>
      </c>
      <c r="K1306" s="17" t="n">
        <v>1236</v>
      </c>
      <c r="L1306" s="16" t="n">
        <v>1</v>
      </c>
      <c r="M1306" s="18" t="n">
        <v>14761244.69527871</v>
      </c>
      <c r="N1306" s="18" t="n">
        <v>15406799.66639108</v>
      </c>
      <c r="O1306" s="19" t="n">
        <v>645554.9711123686</v>
      </c>
      <c r="P1306" s="20" t="n">
        <v>0.04373309869450543</v>
      </c>
      <c r="Q1306" s="27">
        <f>IF(O1306&gt;0,O1306,"")</f>
        <v/>
      </c>
      <c r="R1306" s="28">
        <f>IF(O1306&gt;0,P1306,"")</f>
        <v/>
      </c>
    </row>
    <row r="1307">
      <c r="A1307" t="inlineStr">
        <is>
          <t>220012</t>
        </is>
      </c>
      <c r="B1307" t="inlineStr">
        <is>
          <t>Cape Cod Hospital</t>
        </is>
      </c>
      <c r="C1307" t="inlineStr">
        <is>
          <t>Massachusetts</t>
        </is>
      </c>
      <c r="D1307" t="inlineStr">
        <is>
          <t>MA</t>
        </is>
      </c>
      <c r="E1307" t="inlineStr">
        <is>
          <t>New England</t>
        </is>
      </c>
      <c r="F1307" t="inlineStr">
        <is>
          <t>Sole Community Hospital (SCH)</t>
        </is>
      </c>
      <c r="G1307" s="16" t="n">
        <v>1.2884</v>
      </c>
      <c r="H1307" s="16" t="n">
        <v>1.3236</v>
      </c>
      <c r="I1307" s="16" t="n">
        <v>1.7543</v>
      </c>
      <c r="J1307" s="16" t="n">
        <v>1.7488</v>
      </c>
      <c r="K1307" s="17" t="n">
        <v>9139</v>
      </c>
      <c r="L1307" s="16" t="n">
        <v>1</v>
      </c>
      <c r="M1307" s="18" t="n">
        <v>128868476.8605735</v>
      </c>
      <c r="N1307" s="18" t="n">
        <v>135146822.8839361</v>
      </c>
      <c r="O1307" s="19" t="n">
        <v>6278346.023362607</v>
      </c>
      <c r="P1307" s="20" t="n">
        <v>0.04871902094532653</v>
      </c>
      <c r="Q1307" s="27">
        <f>IF(O1307&gt;0,O1307,"")</f>
        <v/>
      </c>
      <c r="R1307" s="28">
        <f>IF(O1307&gt;0,P1307,"")</f>
        <v/>
      </c>
    </row>
    <row r="1308">
      <c r="A1308" t="inlineStr">
        <is>
          <t>220015</t>
        </is>
      </c>
      <c r="B1308" t="inlineStr">
        <is>
          <t>Cooley Dickinson Hospital Inc,The</t>
        </is>
      </c>
      <c r="C1308" t="inlineStr">
        <is>
          <t>Massachusetts</t>
        </is>
      </c>
      <c r="D1308" t="inlineStr">
        <is>
          <t>MA</t>
        </is>
      </c>
      <c r="E1308" t="inlineStr">
        <is>
          <t>New England</t>
        </is>
      </c>
      <c r="F1308" t="inlineStr">
        <is>
          <t>Rural Referral Center (RRC)</t>
        </is>
      </c>
      <c r="G1308" s="16" t="n">
        <v>1.2884</v>
      </c>
      <c r="H1308" s="16" t="n">
        <v>1.3236</v>
      </c>
      <c r="I1308" s="16" t="n">
        <v>1.5485</v>
      </c>
      <c r="J1308" s="16" t="n">
        <v>1.5389</v>
      </c>
      <c r="K1308" s="17" t="n">
        <v>2248</v>
      </c>
      <c r="L1308" s="16" t="n">
        <v>1</v>
      </c>
      <c r="M1308" s="18" t="n">
        <v>27980255.20728738</v>
      </c>
      <c r="N1308" s="18" t="n">
        <v>29253223.21999204</v>
      </c>
      <c r="O1308" s="19" t="n">
        <v>1272968.012704656</v>
      </c>
      <c r="P1308" s="20" t="n">
        <v>0.04549522523200984</v>
      </c>
      <c r="Q1308" s="27">
        <f>IF(O1308&gt;0,O1308,"")</f>
        <v/>
      </c>
      <c r="R1308" s="28">
        <f>IF(O1308&gt;0,P1308,"")</f>
        <v/>
      </c>
    </row>
    <row r="1309">
      <c r="A1309" t="inlineStr">
        <is>
          <t>220016</t>
        </is>
      </c>
      <c r="B1309" t="inlineStr">
        <is>
          <t>Baystate Franklin Medical Center</t>
        </is>
      </c>
      <c r="C1309" t="inlineStr">
        <is>
          <t>Massachusetts</t>
        </is>
      </c>
      <c r="D1309" t="inlineStr">
        <is>
          <t>MA</t>
        </is>
      </c>
      <c r="E1309" t="inlineStr">
        <is>
          <t>New England</t>
        </is>
      </c>
      <c r="F1309" t="inlineStr">
        <is>
          <t>IPPS</t>
        </is>
      </c>
      <c r="G1309" s="16" t="n">
        <v>1.2884</v>
      </c>
      <c r="H1309" s="16" t="n">
        <v>1.3236</v>
      </c>
      <c r="I1309" s="16" t="n">
        <v>1.3301</v>
      </c>
      <c r="J1309" s="16" t="n">
        <v>1.3142</v>
      </c>
      <c r="K1309" s="17" t="n">
        <v>1510</v>
      </c>
      <c r="L1309" s="16" t="n">
        <v>1</v>
      </c>
      <c r="M1309" s="18" t="n">
        <v>16143786.13195055</v>
      </c>
      <c r="N1309" s="18" t="n">
        <v>16780520.53898306</v>
      </c>
      <c r="O1309" s="19" t="n">
        <v>636734.4070325103</v>
      </c>
      <c r="P1309" s="20" t="n">
        <v>0.03944145455274176</v>
      </c>
      <c r="Q1309" s="27">
        <f>IF(O1309&gt;0,O1309,"")</f>
        <v/>
      </c>
      <c r="R1309" s="28">
        <f>IF(O1309&gt;0,P1309,"")</f>
        <v/>
      </c>
    </row>
    <row r="1310">
      <c r="A1310" t="inlineStr">
        <is>
          <t>220019</t>
        </is>
      </c>
      <c r="B1310" t="inlineStr">
        <is>
          <t>Umass Memorial Healh - Harrington Hospital</t>
        </is>
      </c>
      <c r="C1310" t="inlineStr">
        <is>
          <t>Massachusetts</t>
        </is>
      </c>
      <c r="D1310" t="inlineStr">
        <is>
          <t>MA</t>
        </is>
      </c>
      <c r="E1310" t="inlineStr">
        <is>
          <t>New England</t>
        </is>
      </c>
      <c r="F1310" t="inlineStr">
        <is>
          <t>IPPS</t>
        </is>
      </c>
      <c r="G1310" s="16" t="n">
        <v>1.2884</v>
      </c>
      <c r="H1310" s="16" t="n">
        <v>1.3236</v>
      </c>
      <c r="I1310" s="16" t="n">
        <v>1.3465</v>
      </c>
      <c r="J1310" s="16" t="n">
        <v>1.3283</v>
      </c>
      <c r="K1310" s="17" t="n">
        <v>1497</v>
      </c>
      <c r="L1310" s="16" t="n">
        <v>1</v>
      </c>
      <c r="M1310" s="18" t="n">
        <v>16202137.47605847</v>
      </c>
      <c r="N1310" s="18" t="n">
        <v>16814540.03271499</v>
      </c>
      <c r="O1310" s="19" t="n">
        <v>612402.5566565264</v>
      </c>
      <c r="P1310" s="20" t="n">
        <v>0.03779763982137912</v>
      </c>
      <c r="Q1310" s="27">
        <f>IF(O1310&gt;0,O1310,"")</f>
        <v/>
      </c>
      <c r="R1310" s="28">
        <f>IF(O1310&gt;0,P1310,"")</f>
        <v/>
      </c>
    </row>
    <row r="1311">
      <c r="A1311" t="inlineStr">
        <is>
          <t>220020</t>
        </is>
      </c>
      <c r="B1311" t="inlineStr">
        <is>
          <t>Brown University Health Saint Anne'S Hospital</t>
        </is>
      </c>
      <c r="C1311" t="inlineStr">
        <is>
          <t>Massachusetts</t>
        </is>
      </c>
      <c r="D1311" t="inlineStr">
        <is>
          <t>MA</t>
        </is>
      </c>
      <c r="E1311" t="inlineStr">
        <is>
          <t>New England</t>
        </is>
      </c>
      <c r="F1311" t="inlineStr">
        <is>
          <t>Rural Referral Center (RRC)</t>
        </is>
      </c>
      <c r="G1311" s="16" t="n">
        <v>1.2884</v>
      </c>
      <c r="H1311" s="16" t="n">
        <v>1.3236</v>
      </c>
      <c r="I1311" s="16" t="n">
        <v>1.5502</v>
      </c>
      <c r="J1311" s="16" t="n">
        <v>1.5453</v>
      </c>
      <c r="K1311" s="17" t="n">
        <v>2441</v>
      </c>
      <c r="L1311" s="16" t="n">
        <v>1</v>
      </c>
      <c r="M1311" s="18" t="n">
        <v>30415829.61990664</v>
      </c>
      <c r="N1311" s="18" t="n">
        <v>31896835.78924542</v>
      </c>
      <c r="O1311" s="19" t="n">
        <v>1481006.169338778</v>
      </c>
      <c r="P1311" s="20" t="n">
        <v>0.04869195375718059</v>
      </c>
      <c r="Q1311" s="27">
        <f>IF(O1311&gt;0,O1311,"")</f>
        <v/>
      </c>
      <c r="R1311" s="28">
        <f>IF(O1311&gt;0,P1311,"")</f>
        <v/>
      </c>
    </row>
    <row r="1312">
      <c r="A1312" t="inlineStr">
        <is>
          <t>220024</t>
        </is>
      </c>
      <c r="B1312" t="inlineStr">
        <is>
          <t>Holyoke Medical Center</t>
        </is>
      </c>
      <c r="C1312" t="inlineStr">
        <is>
          <t>Massachusetts</t>
        </is>
      </c>
      <c r="D1312" t="inlineStr">
        <is>
          <t>MA</t>
        </is>
      </c>
      <c r="E1312" t="inlineStr">
        <is>
          <t>New England</t>
        </is>
      </c>
      <c r="F1312" t="inlineStr">
        <is>
          <t>IPPS</t>
        </is>
      </c>
      <c r="G1312" s="16" t="n">
        <v>1.2884</v>
      </c>
      <c r="H1312" s="16" t="n">
        <v>1.3236</v>
      </c>
      <c r="I1312" s="16" t="n">
        <v>1.47</v>
      </c>
      <c r="J1312" s="16" t="n">
        <v>1.4503</v>
      </c>
      <c r="K1312" s="17" t="n">
        <v>1797</v>
      </c>
      <c r="L1312" s="16" t="n">
        <v>1</v>
      </c>
      <c r="M1312" s="18" t="n">
        <v>21232912.33308617</v>
      </c>
      <c r="N1312" s="18" t="n">
        <v>22038038.76405749</v>
      </c>
      <c r="O1312" s="19" t="n">
        <v>805126.4309713207</v>
      </c>
      <c r="P1312" s="20" t="n">
        <v>0.0379187941032815</v>
      </c>
      <c r="Q1312" s="27">
        <f>IF(O1312&gt;0,O1312,"")</f>
        <v/>
      </c>
      <c r="R1312" s="28">
        <f>IF(O1312&gt;0,P1312,"")</f>
        <v/>
      </c>
    </row>
    <row r="1313">
      <c r="A1313" t="inlineStr">
        <is>
          <t>220029</t>
        </is>
      </c>
      <c r="B1313" t="inlineStr">
        <is>
          <t>Anna Jaques Hospital</t>
        </is>
      </c>
      <c r="C1313" t="inlineStr">
        <is>
          <t>Massachusetts</t>
        </is>
      </c>
      <c r="D1313" t="inlineStr">
        <is>
          <t>MA</t>
        </is>
      </c>
      <c r="E1313" t="inlineStr">
        <is>
          <t>New England</t>
        </is>
      </c>
      <c r="F1313" t="inlineStr">
        <is>
          <t>IPPS</t>
        </is>
      </c>
      <c r="G1313" s="16" t="n">
        <v>1.2884</v>
      </c>
      <c r="H1313" s="16" t="n">
        <v>1.3236</v>
      </c>
      <c r="I1313" s="16" t="n">
        <v>1.4241</v>
      </c>
      <c r="J1313" s="16" t="n">
        <v>1.4137</v>
      </c>
      <c r="K1313" s="17" t="n">
        <v>1997</v>
      </c>
      <c r="L1313" s="16" t="n">
        <v>1</v>
      </c>
      <c r="M1313" s="18" t="n">
        <v>22859288.35880488</v>
      </c>
      <c r="N1313" s="18" t="n">
        <v>23872744.02893247</v>
      </c>
      <c r="O1313" s="19" t="n">
        <v>1013455.670127597</v>
      </c>
      <c r="P1313" s="20" t="n">
        <v>0.04433452407704707</v>
      </c>
      <c r="Q1313" s="27">
        <f>IF(O1313&gt;0,O1313,"")</f>
        <v/>
      </c>
      <c r="R1313" s="28">
        <f>IF(O1313&gt;0,P1313,"")</f>
        <v/>
      </c>
    </row>
    <row r="1314">
      <c r="A1314" t="inlineStr">
        <is>
          <t>220030</t>
        </is>
      </c>
      <c r="B1314" t="inlineStr">
        <is>
          <t>Baystate Wing Hospital And Medical Centers</t>
        </is>
      </c>
      <c r="C1314" t="inlineStr">
        <is>
          <t>Massachusetts</t>
        </is>
      </c>
      <c r="D1314" t="inlineStr">
        <is>
          <t>MA</t>
        </is>
      </c>
      <c r="E1314" t="inlineStr">
        <is>
          <t>New England</t>
        </is>
      </c>
      <c r="F1314" t="inlineStr">
        <is>
          <t>IPPS</t>
        </is>
      </c>
      <c r="G1314" s="16" t="n">
        <v>1.2884</v>
      </c>
      <c r="H1314" s="16" t="n">
        <v>1.3236</v>
      </c>
      <c r="I1314" s="16" t="n">
        <v>1.253</v>
      </c>
      <c r="J1314" s="16" t="n">
        <v>1.2373</v>
      </c>
      <c r="K1314" s="17" t="n">
        <v>1569</v>
      </c>
      <c r="L1314" s="16" t="n">
        <v>1</v>
      </c>
      <c r="M1314" s="18" t="n">
        <v>15802222.38561513</v>
      </c>
      <c r="N1314" s="18" t="n">
        <v>16415910.47794019</v>
      </c>
      <c r="O1314" s="19" t="n">
        <v>613688.0923250597</v>
      </c>
      <c r="P1314" s="20" t="n">
        <v>0.03883555599645933</v>
      </c>
      <c r="Q1314" s="27">
        <f>IF(O1314&gt;0,O1314,"")</f>
        <v/>
      </c>
      <c r="R1314" s="28">
        <f>IF(O1314&gt;0,P1314,"")</f>
        <v/>
      </c>
    </row>
    <row r="1315">
      <c r="A1315" t="inlineStr">
        <is>
          <t>220031</t>
        </is>
      </c>
      <c r="B1315" t="inlineStr">
        <is>
          <t>Boston Medical Center Corporation-</t>
        </is>
      </c>
      <c r="C1315" t="inlineStr">
        <is>
          <t>Massachusetts</t>
        </is>
      </c>
      <c r="D1315" t="inlineStr">
        <is>
          <t>MA</t>
        </is>
      </c>
      <c r="E1315" t="inlineStr">
        <is>
          <t>New England</t>
        </is>
      </c>
      <c r="F1315" t="inlineStr">
        <is>
          <t>Rural Referral Center (RRC)</t>
        </is>
      </c>
      <c r="G1315" s="16" t="n">
        <v>1.2884</v>
      </c>
      <c r="H1315" s="16" t="n">
        <v>1.3236</v>
      </c>
      <c r="I1315" s="16" t="n">
        <v>2.1578</v>
      </c>
      <c r="J1315" s="16" t="n">
        <v>2.152</v>
      </c>
      <c r="K1315" s="17" t="n">
        <v>3374</v>
      </c>
      <c r="L1315" s="16" t="n">
        <v>1</v>
      </c>
      <c r="M1315" s="18" t="n">
        <v>58519475.07216966</v>
      </c>
      <c r="N1315" s="18" t="n">
        <v>61398019.69240426</v>
      </c>
      <c r="O1315" s="19" t="n">
        <v>2878544.620234594</v>
      </c>
      <c r="P1315" s="20" t="n">
        <v>0.04918951539952474</v>
      </c>
      <c r="Q1315" s="27">
        <f>IF(O1315&gt;0,O1315,"")</f>
        <v/>
      </c>
      <c r="R1315" s="28">
        <f>IF(O1315&gt;0,P1315,"")</f>
        <v/>
      </c>
    </row>
    <row r="1316">
      <c r="A1316" t="inlineStr">
        <is>
          <t>220033</t>
        </is>
      </c>
      <c r="B1316" t="inlineStr">
        <is>
          <t>Beverly Hospital Corporation</t>
        </is>
      </c>
      <c r="C1316" t="inlineStr">
        <is>
          <t>Massachusetts</t>
        </is>
      </c>
      <c r="D1316" t="inlineStr">
        <is>
          <t>MA</t>
        </is>
      </c>
      <c r="E1316" t="inlineStr">
        <is>
          <t>New England</t>
        </is>
      </c>
      <c r="F1316" t="inlineStr">
        <is>
          <t>Rural Referral Center (RRC)</t>
        </is>
      </c>
      <c r="G1316" s="16" t="n">
        <v>1.2884</v>
      </c>
      <c r="H1316" s="16" t="n">
        <v>1.3236</v>
      </c>
      <c r="I1316" s="16" t="n">
        <v>1.4713</v>
      </c>
      <c r="J1316" s="16" t="n">
        <v>1.4632</v>
      </c>
      <c r="K1316" s="17" t="n">
        <v>6093</v>
      </c>
      <c r="L1316" s="16" t="n">
        <v>1</v>
      </c>
      <c r="M1316" s="18" t="n">
        <v>72057064.87311631</v>
      </c>
      <c r="N1316" s="18" t="n">
        <v>75387942.24146415</v>
      </c>
      <c r="O1316" s="19" t="n">
        <v>3330877.368347839</v>
      </c>
      <c r="P1316" s="20" t="n">
        <v>0.04622554879543188</v>
      </c>
      <c r="Q1316" s="27">
        <f>IF(O1316&gt;0,O1316,"")</f>
        <v/>
      </c>
      <c r="R1316" s="28">
        <f>IF(O1316&gt;0,P1316,"")</f>
        <v/>
      </c>
    </row>
    <row r="1317">
      <c r="A1317" t="inlineStr">
        <is>
          <t>220035</t>
        </is>
      </c>
      <c r="B1317" t="inlineStr">
        <is>
          <t>North Shore Medical Center -</t>
        </is>
      </c>
      <c r="C1317" t="inlineStr">
        <is>
          <t>Massachusetts</t>
        </is>
      </c>
      <c r="D1317" t="inlineStr">
        <is>
          <t>MA</t>
        </is>
      </c>
      <c r="E1317" t="inlineStr">
        <is>
          <t>New England</t>
        </is>
      </c>
      <c r="F1317" t="inlineStr">
        <is>
          <t>IPPS</t>
        </is>
      </c>
      <c r="G1317" s="16" t="n">
        <v>1.2884</v>
      </c>
      <c r="H1317" s="16" t="n">
        <v>1.3236</v>
      </c>
      <c r="I1317" s="16" t="n">
        <v>1.4953</v>
      </c>
      <c r="J1317" s="16" t="n">
        <v>1.4868</v>
      </c>
      <c r="K1317" s="17" t="n">
        <v>7069</v>
      </c>
      <c r="L1317" s="16" t="n">
        <v>1</v>
      </c>
      <c r="M1317" s="18" t="n">
        <v>84963123.45013838</v>
      </c>
      <c r="N1317" s="18" t="n">
        <v>88874578.21352194</v>
      </c>
      <c r="O1317" s="19" t="n">
        <v>3911454.763383567</v>
      </c>
      <c r="P1317" s="20" t="n">
        <v>0.04603708767461982</v>
      </c>
      <c r="Q1317" s="27">
        <f>IF(O1317&gt;0,O1317,"")</f>
        <v/>
      </c>
      <c r="R1317" s="28">
        <f>IF(O1317&gt;0,P1317,"")</f>
        <v/>
      </c>
    </row>
    <row r="1318">
      <c r="A1318" t="inlineStr">
        <is>
          <t>220036</t>
        </is>
      </c>
      <c r="B1318" t="inlineStr">
        <is>
          <t>Boston Medical Center-Brighton</t>
        </is>
      </c>
      <c r="C1318" t="inlineStr">
        <is>
          <t>Massachusetts</t>
        </is>
      </c>
      <c r="D1318" t="inlineStr">
        <is>
          <t>MA</t>
        </is>
      </c>
      <c r="E1318" t="inlineStr">
        <is>
          <t>New England</t>
        </is>
      </c>
      <c r="F1318" t="inlineStr">
        <is>
          <t>Rural Referral Center (RRC)</t>
        </is>
      </c>
      <c r="G1318" s="16" t="n">
        <v>1.2884</v>
      </c>
      <c r="H1318" s="16" t="n">
        <v>1.3236</v>
      </c>
      <c r="I1318" s="16" t="n">
        <v>2.2939</v>
      </c>
      <c r="J1318" s="16" t="n">
        <v>2.2988</v>
      </c>
      <c r="K1318" s="17" t="n">
        <v>2090</v>
      </c>
      <c r="L1318" s="16" t="n">
        <v>1</v>
      </c>
      <c r="M1318" s="18" t="n">
        <v>38535848.17697322</v>
      </c>
      <c r="N1318" s="18" t="n">
        <v>40626975.58577162</v>
      </c>
      <c r="O1318" s="19" t="n">
        <v>2091127.408798397</v>
      </c>
      <c r="P1318" s="20" t="n">
        <v>0.05426447081675842</v>
      </c>
      <c r="Q1318" s="27">
        <f>IF(O1318&gt;0,O1318,"")</f>
        <v/>
      </c>
      <c r="R1318" s="28">
        <f>IF(O1318&gt;0,P1318,"")</f>
        <v/>
      </c>
    </row>
    <row r="1319">
      <c r="A1319" t="inlineStr">
        <is>
          <t>220046</t>
        </is>
      </c>
      <c r="B1319" t="inlineStr">
        <is>
          <t>Berkshire Medical Center Inc - 1</t>
        </is>
      </c>
      <c r="C1319" t="inlineStr">
        <is>
          <t>Massachusetts</t>
        </is>
      </c>
      <c r="D1319" t="inlineStr">
        <is>
          <t>MA</t>
        </is>
      </c>
      <c r="E1319" t="inlineStr">
        <is>
          <t>New England</t>
        </is>
      </c>
      <c r="F1319" t="inlineStr">
        <is>
          <t>SCH/RRC</t>
        </is>
      </c>
      <c r="G1319" s="16" t="n">
        <v>1.2884</v>
      </c>
      <c r="H1319" s="16" t="n">
        <v>1.3236</v>
      </c>
      <c r="I1319" s="16" t="n">
        <v>1.6839</v>
      </c>
      <c r="J1319" s="16" t="n">
        <v>1.6752</v>
      </c>
      <c r="K1319" s="17" t="n">
        <v>4986</v>
      </c>
      <c r="L1319" s="16" t="n">
        <v>1</v>
      </c>
      <c r="M1319" s="18" t="n">
        <v>67485850.55717632</v>
      </c>
      <c r="N1319" s="18" t="n">
        <v>70629471.58063851</v>
      </c>
      <c r="O1319" s="19" t="n">
        <v>3143621.023462191</v>
      </c>
      <c r="P1319" s="20" t="n">
        <v>0.0465819278783307</v>
      </c>
      <c r="Q1319" s="27">
        <f>IF(O1319&gt;0,O1319,"")</f>
        <v/>
      </c>
      <c r="R1319" s="28">
        <f>IF(O1319&gt;0,P1319,"")</f>
        <v/>
      </c>
    </row>
    <row r="1320">
      <c r="A1320" t="inlineStr">
        <is>
          <t>220049</t>
        </is>
      </c>
      <c r="B1320" t="inlineStr">
        <is>
          <t>Marlborough Hospital</t>
        </is>
      </c>
      <c r="C1320" t="inlineStr">
        <is>
          <t>Massachusetts</t>
        </is>
      </c>
      <c r="D1320" t="inlineStr">
        <is>
          <t>MA</t>
        </is>
      </c>
      <c r="E1320" t="inlineStr">
        <is>
          <t>New England</t>
        </is>
      </c>
      <c r="F1320" t="inlineStr">
        <is>
          <t>IPPS</t>
        </is>
      </c>
      <c r="G1320" s="16" t="n">
        <v>1.2884</v>
      </c>
      <c r="H1320" s="16" t="n">
        <v>1.3236</v>
      </c>
      <c r="I1320" s="16" t="n">
        <v>1.3444</v>
      </c>
      <c r="J1320" s="16" t="n">
        <v>1.3305</v>
      </c>
      <c r="K1320" s="17" t="n">
        <v>1337</v>
      </c>
      <c r="L1320" s="16" t="n">
        <v>1</v>
      </c>
      <c r="M1320" s="18" t="n">
        <v>14447878.00316612</v>
      </c>
      <c r="N1320" s="18" t="n">
        <v>15042267.4009144</v>
      </c>
      <c r="O1320" s="19" t="n">
        <v>594389.3977482803</v>
      </c>
      <c r="P1320" s="20" t="n">
        <v>0.04114025586442696</v>
      </c>
      <c r="Q1320" s="27">
        <f>IF(O1320&gt;0,O1320,"")</f>
        <v/>
      </c>
      <c r="R1320" s="28">
        <f>IF(O1320&gt;0,P1320,"")</f>
        <v/>
      </c>
    </row>
    <row r="1321">
      <c r="A1321" t="inlineStr">
        <is>
          <t>220052</t>
        </is>
      </c>
      <c r="B1321" t="inlineStr">
        <is>
          <t>Signature Healthcare Brockton Hospital</t>
        </is>
      </c>
      <c r="C1321" t="inlineStr">
        <is>
          <t>Massachusetts</t>
        </is>
      </c>
      <c r="D1321" t="inlineStr">
        <is>
          <t>MA</t>
        </is>
      </c>
      <c r="E1321" t="inlineStr">
        <is>
          <t>New England</t>
        </is>
      </c>
      <c r="F1321" t="inlineStr">
        <is>
          <t>IPPS</t>
        </is>
      </c>
      <c r="G1321" s="16" t="n">
        <v>1.2884</v>
      </c>
      <c r="H1321" s="16" t="n">
        <v>1.3236</v>
      </c>
      <c r="I1321" s="16" t="n">
        <v>1.4177</v>
      </c>
      <c r="J1321" s="16" t="n">
        <v>1.4097</v>
      </c>
      <c r="K1321" s="17" t="n">
        <v>2522</v>
      </c>
      <c r="L1321" s="16" t="n">
        <v>1</v>
      </c>
      <c r="M1321" s="18" t="n">
        <v>28739127.31819177</v>
      </c>
      <c r="N1321" s="18" t="n">
        <v>30063448.82097574</v>
      </c>
      <c r="O1321" s="19" t="n">
        <v>1324321.502783969</v>
      </c>
      <c r="P1321" s="20" t="n">
        <v>0.04608078346017409</v>
      </c>
      <c r="Q1321" s="27">
        <f>IF(O1321&gt;0,O1321,"")</f>
        <v/>
      </c>
      <c r="R1321" s="28">
        <f>IF(O1321&gt;0,P1321,"")</f>
        <v/>
      </c>
    </row>
    <row r="1322">
      <c r="A1322" t="inlineStr">
        <is>
          <t>220060</t>
        </is>
      </c>
      <c r="B1322" t="inlineStr">
        <is>
          <t>Beth Israel Deaconess Hospital - Plymouth</t>
        </is>
      </c>
      <c r="C1322" t="inlineStr">
        <is>
          <t>Massachusetts</t>
        </is>
      </c>
      <c r="D1322" t="inlineStr">
        <is>
          <t>MA</t>
        </is>
      </c>
      <c r="E1322" t="inlineStr">
        <is>
          <t>New England</t>
        </is>
      </c>
      <c r="F1322" t="inlineStr">
        <is>
          <t>Rural Referral Center (RRC)</t>
        </is>
      </c>
      <c r="G1322" s="16" t="n">
        <v>1.2884</v>
      </c>
      <c r="H1322" s="16" t="n">
        <v>1.3236</v>
      </c>
      <c r="I1322" s="16" t="n">
        <v>1.5122</v>
      </c>
      <c r="J1322" s="16" t="n">
        <v>1.5029</v>
      </c>
      <c r="K1322" s="17" t="n">
        <v>5919</v>
      </c>
      <c r="L1322" s="16" t="n">
        <v>1</v>
      </c>
      <c r="M1322" s="18" t="n">
        <v>71945184.13838631</v>
      </c>
      <c r="N1322" s="18" t="n">
        <v>75222098.16082545</v>
      </c>
      <c r="O1322" s="19" t="n">
        <v>3276914.022439137</v>
      </c>
      <c r="P1322" s="20" t="n">
        <v>0.04554737140064864</v>
      </c>
      <c r="Q1322" s="27">
        <f>IF(O1322&gt;0,O1322,"")</f>
        <v/>
      </c>
      <c r="R1322" s="28">
        <f>IF(O1322&gt;0,P1322,"")</f>
        <v/>
      </c>
    </row>
    <row r="1323">
      <c r="A1323" t="inlineStr">
        <is>
          <t>220062</t>
        </is>
      </c>
      <c r="B1323" t="inlineStr">
        <is>
          <t>Adcare Hospital Of Worcester Inc</t>
        </is>
      </c>
      <c r="C1323" t="inlineStr">
        <is>
          <t>Massachusetts</t>
        </is>
      </c>
      <c r="D1323" t="inlineStr">
        <is>
          <t>MA</t>
        </is>
      </c>
      <c r="E1323" t="inlineStr">
        <is>
          <t>New England</t>
        </is>
      </c>
      <c r="F1323" t="inlineStr">
        <is>
          <t>IPPS</t>
        </is>
      </c>
      <c r="G1323" s="16" t="n">
        <v>1.2884</v>
      </c>
      <c r="H1323" s="16" t="n">
        <v>1.3236</v>
      </c>
      <c r="I1323" s="16" t="n">
        <v>1.1254</v>
      </c>
      <c r="J1323" s="16" t="n">
        <v>1.1085</v>
      </c>
      <c r="K1323" s="17" t="n">
        <v>1199</v>
      </c>
      <c r="L1323" s="16" t="n">
        <v>1</v>
      </c>
      <c r="M1323" s="18" t="n">
        <v>10846016.19783787</v>
      </c>
      <c r="N1323" s="18" t="n">
        <v>11238850.62598846</v>
      </c>
      <c r="O1323" s="19" t="n">
        <v>392834.4281505905</v>
      </c>
      <c r="P1323" s="20" t="n">
        <v>0.03621923672111987</v>
      </c>
      <c r="Q1323" s="27">
        <f>IF(O1323&gt;0,O1323,"")</f>
        <v/>
      </c>
      <c r="R1323" s="28">
        <f>IF(O1323&gt;0,P1323,"")</f>
        <v/>
      </c>
    </row>
    <row r="1324">
      <c r="A1324" t="inlineStr">
        <is>
          <t>220063</t>
        </is>
      </c>
      <c r="B1324" t="inlineStr">
        <is>
          <t>Lowell General Hospital</t>
        </is>
      </c>
      <c r="C1324" t="inlineStr">
        <is>
          <t>Massachusetts</t>
        </is>
      </c>
      <c r="D1324" t="inlineStr">
        <is>
          <t>MA</t>
        </is>
      </c>
      <c r="E1324" t="inlineStr">
        <is>
          <t>New England</t>
        </is>
      </c>
      <c r="F1324" t="inlineStr">
        <is>
          <t>Rural Referral Center (RRC)</t>
        </is>
      </c>
      <c r="G1324" s="16" t="n">
        <v>1.2884</v>
      </c>
      <c r="H1324" s="16" t="n">
        <v>1.3236</v>
      </c>
      <c r="I1324" s="16" t="n">
        <v>1.5561</v>
      </c>
      <c r="J1324" s="16" t="n">
        <v>1.5545</v>
      </c>
      <c r="K1324" s="17" t="n">
        <v>5481</v>
      </c>
      <c r="L1324" s="16" t="n">
        <v>1</v>
      </c>
      <c r="M1324" s="18" t="n">
        <v>68555366.91370949</v>
      </c>
      <c r="N1324" s="18" t="n">
        <v>72047272.94312017</v>
      </c>
      <c r="O1324" s="19" t="n">
        <v>3491906.029410675</v>
      </c>
      <c r="P1324" s="20" t="n">
        <v>0.05093556035964231</v>
      </c>
      <c r="Q1324" s="27">
        <f>IF(O1324&gt;0,O1324,"")</f>
        <v/>
      </c>
      <c r="R1324" s="28">
        <f>IF(O1324&gt;0,P1324,"")</f>
        <v/>
      </c>
    </row>
    <row r="1325">
      <c r="A1325" t="inlineStr">
        <is>
          <t>220065</t>
        </is>
      </c>
      <c r="B1325" t="inlineStr">
        <is>
          <t>Baystate Noble Hospital</t>
        </is>
      </c>
      <c r="C1325" t="inlineStr">
        <is>
          <t>Massachusetts</t>
        </is>
      </c>
      <c r="D1325" t="inlineStr">
        <is>
          <t>MA</t>
        </is>
      </c>
      <c r="E1325" t="inlineStr">
        <is>
          <t>New England</t>
        </is>
      </c>
      <c r="F1325" t="inlineStr">
        <is>
          <t>IPPS</t>
        </is>
      </c>
      <c r="G1325" s="16" t="n">
        <v>1.2884</v>
      </c>
      <c r="H1325" s="16" t="n">
        <v>1.3236</v>
      </c>
      <c r="I1325" s="16" t="n">
        <v>1.2009</v>
      </c>
      <c r="J1325" s="16" t="n">
        <v>1.1841</v>
      </c>
      <c r="K1325" s="17" t="n">
        <v>1131</v>
      </c>
      <c r="L1325" s="16" t="n">
        <v>1</v>
      </c>
      <c r="M1325" s="18" t="n">
        <v>10917258.77215177</v>
      </c>
      <c r="N1325" s="18" t="n">
        <v>11324473.10261894</v>
      </c>
      <c r="O1325" s="19" t="n">
        <v>407214.3304671664</v>
      </c>
      <c r="P1325" s="20" t="n">
        <v>0.03730005296804971</v>
      </c>
      <c r="Q1325" s="27">
        <f>IF(O1325&gt;0,O1325,"")</f>
        <v/>
      </c>
      <c r="R1325" s="28">
        <f>IF(O1325&gt;0,P1325,"")</f>
        <v/>
      </c>
    </row>
    <row r="1326">
      <c r="A1326" t="inlineStr">
        <is>
          <t>220066</t>
        </is>
      </c>
      <c r="B1326" t="inlineStr">
        <is>
          <t>Mercy Medical Ctr</t>
        </is>
      </c>
      <c r="C1326" t="inlineStr">
        <is>
          <t>Massachusetts</t>
        </is>
      </c>
      <c r="D1326" t="inlineStr">
        <is>
          <t>MA</t>
        </is>
      </c>
      <c r="E1326" t="inlineStr">
        <is>
          <t>New England</t>
        </is>
      </c>
      <c r="F1326" t="inlineStr">
        <is>
          <t>Rural Referral Center (RRC)</t>
        </is>
      </c>
      <c r="G1326" s="16" t="n">
        <v>1.2884</v>
      </c>
      <c r="H1326" s="16" t="n">
        <v>1.3236</v>
      </c>
      <c r="I1326" s="16" t="n">
        <v>1.623</v>
      </c>
      <c r="J1326" s="16" t="n">
        <v>1.6177</v>
      </c>
      <c r="K1326" s="17" t="n">
        <v>1860</v>
      </c>
      <c r="L1326" s="16" t="n">
        <v>1</v>
      </c>
      <c r="M1326" s="18" t="n">
        <v>24264738.69634344</v>
      </c>
      <c r="N1326" s="18" t="n">
        <v>25443564.19648344</v>
      </c>
      <c r="O1326" s="19" t="n">
        <v>1178825.50014</v>
      </c>
      <c r="P1326" s="20" t="n">
        <v>0.04858183370083613</v>
      </c>
      <c r="Q1326" s="27">
        <f>IF(O1326&gt;0,O1326,"")</f>
        <v/>
      </c>
      <c r="R1326" s="28">
        <f>IF(O1326&gt;0,P1326,"")</f>
        <v/>
      </c>
    </row>
    <row r="1327">
      <c r="A1327" t="inlineStr">
        <is>
          <t>220070</t>
        </is>
      </c>
      <c r="B1327" t="inlineStr">
        <is>
          <t>Melrosewakefield Healthcare</t>
        </is>
      </c>
      <c r="C1327" t="inlineStr">
        <is>
          <t>Massachusetts</t>
        </is>
      </c>
      <c r="D1327" t="inlineStr">
        <is>
          <t>MA</t>
        </is>
      </c>
      <c r="E1327" t="inlineStr">
        <is>
          <t>New England</t>
        </is>
      </c>
      <c r="F1327" t="inlineStr">
        <is>
          <t>Rural Referral Center (RRC)</t>
        </is>
      </c>
      <c r="G1327" s="16" t="n">
        <v>1.2884</v>
      </c>
      <c r="H1327" s="16" t="n">
        <v>1.3236</v>
      </c>
      <c r="I1327" s="16" t="n">
        <v>1.3464</v>
      </c>
      <c r="J1327" s="16" t="n">
        <v>1.3359</v>
      </c>
      <c r="K1327" s="17" t="n">
        <v>3372</v>
      </c>
      <c r="L1327" s="16" t="n">
        <v>1</v>
      </c>
      <c r="M1327" s="18" t="n">
        <v>36492685.44826451</v>
      </c>
      <c r="N1327" s="18" t="n">
        <v>38091540.28811557</v>
      </c>
      <c r="O1327" s="19" t="n">
        <v>1598854.839851059</v>
      </c>
      <c r="P1327" s="20" t="n">
        <v>0.0438130222594264</v>
      </c>
      <c r="Q1327" s="27">
        <f>IF(O1327&gt;0,O1327,"")</f>
        <v/>
      </c>
      <c r="R1327" s="28">
        <f>IF(O1327&gt;0,P1327,"")</f>
        <v/>
      </c>
    </row>
    <row r="1328">
      <c r="A1328" t="inlineStr">
        <is>
          <t>220071</t>
        </is>
      </c>
      <c r="B1328" t="inlineStr">
        <is>
          <t>Massachusetts General Hospital</t>
        </is>
      </c>
      <c r="C1328" t="inlineStr">
        <is>
          <t>Massachusetts</t>
        </is>
      </c>
      <c r="D1328" t="inlineStr">
        <is>
          <t>MA</t>
        </is>
      </c>
      <c r="E1328" t="inlineStr">
        <is>
          <t>New England</t>
        </is>
      </c>
      <c r="F1328" t="inlineStr">
        <is>
          <t>Rural Referral Center (RRC)</t>
        </is>
      </c>
      <c r="G1328" s="16" t="n">
        <v>1.2884</v>
      </c>
      <c r="H1328" s="16" t="n">
        <v>1.3236</v>
      </c>
      <c r="I1328" s="16" t="n">
        <v>2.749</v>
      </c>
      <c r="J1328" s="16" t="n">
        <v>2.7681</v>
      </c>
      <c r="K1328" s="17" t="n">
        <v>15154</v>
      </c>
      <c r="L1328" s="16" t="n">
        <v>1</v>
      </c>
      <c r="M1328" s="18" t="n">
        <v>334846818.9837828</v>
      </c>
      <c r="N1328" s="18" t="n">
        <v>354712159.9072156</v>
      </c>
      <c r="O1328" s="19" t="n">
        <v>19865340.92343277</v>
      </c>
      <c r="P1328" s="20" t="n">
        <v>0.05932665265783778</v>
      </c>
      <c r="Q1328" s="27">
        <f>IF(O1328&gt;0,O1328,"")</f>
        <v/>
      </c>
      <c r="R1328" s="28">
        <f>IF(O1328&gt;0,P1328,"")</f>
        <v/>
      </c>
    </row>
    <row r="1329">
      <c r="A1329" t="inlineStr">
        <is>
          <t>220073</t>
        </is>
      </c>
      <c r="B1329" t="inlineStr">
        <is>
          <t>Brown University Health Morton Hospital</t>
        </is>
      </c>
      <c r="C1329" t="inlineStr">
        <is>
          <t>Massachusetts</t>
        </is>
      </c>
      <c r="D1329" t="inlineStr">
        <is>
          <t>MA</t>
        </is>
      </c>
      <c r="E1329" t="inlineStr">
        <is>
          <t>New England</t>
        </is>
      </c>
      <c r="F1329" t="inlineStr">
        <is>
          <t>IPPS</t>
        </is>
      </c>
      <c r="G1329" s="16" t="n">
        <v>1.2884</v>
      </c>
      <c r="H1329" s="16" t="n">
        <v>1.3236</v>
      </c>
      <c r="I1329" s="16" t="n">
        <v>1.363</v>
      </c>
      <c r="J1329" s="16" t="n">
        <v>1.3509</v>
      </c>
      <c r="K1329" s="17" t="n">
        <v>2415</v>
      </c>
      <c r="L1329" s="16" t="n">
        <v>1</v>
      </c>
      <c r="M1329" s="18" t="n">
        <v>26458008.13776605</v>
      </c>
      <c r="N1329" s="18" t="n">
        <v>27587182.97063406</v>
      </c>
      <c r="O1329" s="19" t="n">
        <v>1129174.832868014</v>
      </c>
      <c r="P1329" s="20" t="n">
        <v>0.04267799854729934</v>
      </c>
      <c r="Q1329" s="27">
        <f>IF(O1329&gt;0,O1329,"")</f>
        <v/>
      </c>
      <c r="R1329" s="28">
        <f>IF(O1329&gt;0,P1329,"")</f>
        <v/>
      </c>
    </row>
    <row r="1330">
      <c r="A1330" t="inlineStr">
        <is>
          <t>220074</t>
        </is>
      </c>
      <c r="B1330" t="inlineStr">
        <is>
          <t>Southcoast Hospital Group, Inc</t>
        </is>
      </c>
      <c r="C1330" t="inlineStr">
        <is>
          <t>Massachusetts</t>
        </is>
      </c>
      <c r="D1330" t="inlineStr">
        <is>
          <t>MA</t>
        </is>
      </c>
      <c r="E1330" t="inlineStr">
        <is>
          <t>New England</t>
        </is>
      </c>
      <c r="F1330" t="inlineStr">
        <is>
          <t>IPPS</t>
        </is>
      </c>
      <c r="G1330" s="16" t="n">
        <v>1.2884</v>
      </c>
      <c r="H1330" s="16" t="n">
        <v>1.3236</v>
      </c>
      <c r="I1330" s="16" t="n">
        <v>1.771</v>
      </c>
      <c r="J1330" s="16" t="n">
        <v>1.7674</v>
      </c>
      <c r="K1330" s="17" t="n">
        <v>11180</v>
      </c>
      <c r="L1330" s="16" t="n">
        <v>1</v>
      </c>
      <c r="M1330" s="18" t="n">
        <v>159149221.8528965</v>
      </c>
      <c r="N1330" s="18" t="n">
        <v>167087389.0830234</v>
      </c>
      <c r="O1330" s="19" t="n">
        <v>7938167.230126888</v>
      </c>
      <c r="P1330" s="20" t="n">
        <v>0.04987876872853472</v>
      </c>
      <c r="Q1330" s="27">
        <f>IF(O1330&gt;0,O1330,"")</f>
        <v/>
      </c>
      <c r="R1330" s="28">
        <f>IF(O1330&gt;0,P1330,"")</f>
        <v/>
      </c>
    </row>
    <row r="1331">
      <c r="A1331" t="inlineStr">
        <is>
          <t>220075</t>
        </is>
      </c>
      <c r="B1331" t="inlineStr">
        <is>
          <t>Massachusetts Eye And Ear Infirmary -</t>
        </is>
      </c>
      <c r="C1331" t="inlineStr">
        <is>
          <t>Massachusetts</t>
        </is>
      </c>
      <c r="D1331" t="inlineStr">
        <is>
          <t>MA</t>
        </is>
      </c>
      <c r="E1331" t="inlineStr">
        <is>
          <t>New England</t>
        </is>
      </c>
      <c r="F1331" t="inlineStr">
        <is>
          <t>IPPS</t>
        </is>
      </c>
      <c r="G1331" s="16" t="n">
        <v>1.2884</v>
      </c>
      <c r="H1331" s="16" t="n">
        <v>1.3236</v>
      </c>
      <c r="I1331" s="16" t="n">
        <v>1.97</v>
      </c>
      <c r="J1331" s="16" t="n">
        <v>1.9774</v>
      </c>
      <c r="K1331" s="17" t="n">
        <v>401</v>
      </c>
      <c r="L1331" s="16" t="n">
        <v>1</v>
      </c>
      <c r="M1331" s="18" t="n">
        <v>6349722.612429665</v>
      </c>
      <c r="N1331" s="18" t="n">
        <v>6705110.215782485</v>
      </c>
      <c r="O1331" s="19" t="n">
        <v>355387.6033528196</v>
      </c>
      <c r="P1331" s="20" t="n">
        <v>0.05596899660737048</v>
      </c>
      <c r="Q1331" s="27">
        <f>IF(O1331&gt;0,O1331,"")</f>
        <v/>
      </c>
      <c r="R1331" s="28">
        <f>IF(O1331&gt;0,P1331,"")</f>
        <v/>
      </c>
    </row>
    <row r="1332">
      <c r="A1332" t="inlineStr">
        <is>
          <t>220077</t>
        </is>
      </c>
      <c r="B1332" t="inlineStr">
        <is>
          <t>Baystate Medical Center</t>
        </is>
      </c>
      <c r="C1332" t="inlineStr">
        <is>
          <t>Massachusetts</t>
        </is>
      </c>
      <c r="D1332" t="inlineStr">
        <is>
          <t>MA</t>
        </is>
      </c>
      <c r="E1332" t="inlineStr">
        <is>
          <t>New England</t>
        </is>
      </c>
      <c r="F1332" t="inlineStr">
        <is>
          <t>Rural Referral Center (RRC)</t>
        </is>
      </c>
      <c r="G1332" s="16" t="n">
        <v>1.2884</v>
      </c>
      <c r="H1332" s="16" t="n">
        <v>1.3236</v>
      </c>
      <c r="I1332" s="16" t="n">
        <v>2.0495</v>
      </c>
      <c r="J1332" s="16" t="n">
        <v>2.0542</v>
      </c>
      <c r="K1332" s="17" t="n">
        <v>11173</v>
      </c>
      <c r="L1332" s="16" t="n">
        <v>1</v>
      </c>
      <c r="M1332" s="18" t="n">
        <v>184061041.9502169</v>
      </c>
      <c r="N1332" s="18" t="n">
        <v>194079445.2739576</v>
      </c>
      <c r="O1332" s="19" t="n">
        <v>10018403.32374072</v>
      </c>
      <c r="P1332" s="20" t="n">
        <v>0.05442978708362635</v>
      </c>
      <c r="Q1332" s="27">
        <f>IF(O1332&gt;0,O1332,"")</f>
        <v/>
      </c>
      <c r="R1332" s="28">
        <f>IF(O1332&gt;0,P1332,"")</f>
        <v/>
      </c>
    </row>
    <row r="1333">
      <c r="A1333" t="inlineStr">
        <is>
          <t>220080</t>
        </is>
      </c>
      <c r="B1333" t="inlineStr">
        <is>
          <t>Merrimack Health Methuen Hospital</t>
        </is>
      </c>
      <c r="C1333" t="inlineStr">
        <is>
          <t>Massachusetts</t>
        </is>
      </c>
      <c r="D1333" t="inlineStr">
        <is>
          <t>MA</t>
        </is>
      </c>
      <c r="E1333" t="inlineStr">
        <is>
          <t>New England</t>
        </is>
      </c>
      <c r="F1333" t="inlineStr">
        <is>
          <t>Rural Referral Center (RRC)</t>
        </is>
      </c>
      <c r="G1333" s="16" t="n">
        <v>1.2884</v>
      </c>
      <c r="H1333" s="16" t="n">
        <v>1.3236</v>
      </c>
      <c r="I1333" s="16" t="n">
        <v>1.3378</v>
      </c>
      <c r="J1333" s="16" t="n">
        <v>1.3294</v>
      </c>
      <c r="K1333" s="17" t="n">
        <v>2254</v>
      </c>
      <c r="L1333" s="16" t="n">
        <v>1</v>
      </c>
      <c r="M1333" s="18" t="n">
        <v>24237580.1425213</v>
      </c>
      <c r="N1333" s="18" t="n">
        <v>25338249.29435946</v>
      </c>
      <c r="O1333" s="19" t="n">
        <v>1100669.151838157</v>
      </c>
      <c r="P1333" s="20" t="n">
        <v>0.04541167663463209</v>
      </c>
      <c r="Q1333" s="27">
        <f>IF(O1333&gt;0,O1333,"")</f>
        <v/>
      </c>
      <c r="R1333" s="28">
        <f>IF(O1333&gt;0,P1333,"")</f>
        <v/>
      </c>
    </row>
    <row r="1334">
      <c r="A1334" t="inlineStr">
        <is>
          <t>220083</t>
        </is>
      </c>
      <c r="B1334" t="inlineStr">
        <is>
          <t>Beth Israel Deaconess Hospital - Needham</t>
        </is>
      </c>
      <c r="C1334" t="inlineStr">
        <is>
          <t>Massachusetts</t>
        </is>
      </c>
      <c r="D1334" t="inlineStr">
        <is>
          <t>MA</t>
        </is>
      </c>
      <c r="E1334" t="inlineStr">
        <is>
          <t>New England</t>
        </is>
      </c>
      <c r="F1334" t="inlineStr">
        <is>
          <t>IPPS</t>
        </is>
      </c>
      <c r="G1334" s="16" t="n">
        <v>1.2884</v>
      </c>
      <c r="H1334" s="16" t="n">
        <v>1.3236</v>
      </c>
      <c r="I1334" s="16" t="n">
        <v>1.4442</v>
      </c>
      <c r="J1334" s="16" t="n">
        <v>1.4311</v>
      </c>
      <c r="K1334" s="17" t="n">
        <v>2369</v>
      </c>
      <c r="L1334" s="16" t="n">
        <v>1</v>
      </c>
      <c r="M1334" s="18" t="n">
        <v>27500244.56775221</v>
      </c>
      <c r="N1334" s="18" t="n">
        <v>28668307.95395848</v>
      </c>
      <c r="O1334" s="19" t="n">
        <v>1168063.386206269</v>
      </c>
      <c r="P1334" s="20" t="n">
        <v>0.04247465448274532</v>
      </c>
      <c r="Q1334" s="27">
        <f>IF(O1334&gt;0,O1334,"")</f>
        <v/>
      </c>
      <c r="R1334" s="28">
        <f>IF(O1334&gt;0,P1334,"")</f>
        <v/>
      </c>
    </row>
    <row r="1335">
      <c r="A1335" t="inlineStr">
        <is>
          <t>220084</t>
        </is>
      </c>
      <c r="B1335" t="inlineStr">
        <is>
          <t>Emerson Hospital -</t>
        </is>
      </c>
      <c r="C1335" t="inlineStr">
        <is>
          <t>Massachusetts</t>
        </is>
      </c>
      <c r="D1335" t="inlineStr">
        <is>
          <t>MA</t>
        </is>
      </c>
      <c r="E1335" t="inlineStr">
        <is>
          <t>New England</t>
        </is>
      </c>
      <c r="F1335" t="inlineStr">
        <is>
          <t>Rural Referral Center (RRC)</t>
        </is>
      </c>
      <c r="G1335" s="16" t="n">
        <v>1.2884</v>
      </c>
      <c r="H1335" s="16" t="n">
        <v>1.3236</v>
      </c>
      <c r="I1335" s="16" t="n">
        <v>1.5016</v>
      </c>
      <c r="J1335" s="16" t="n">
        <v>1.4887</v>
      </c>
      <c r="K1335" s="17" t="n">
        <v>2544</v>
      </c>
      <c r="L1335" s="16" t="n">
        <v>1</v>
      </c>
      <c r="M1335" s="18" t="n">
        <v>30705453.87793617</v>
      </c>
      <c r="N1335" s="18" t="n">
        <v>32025160.42127767</v>
      </c>
      <c r="O1335" s="19" t="n">
        <v>1319706.543341499</v>
      </c>
      <c r="P1335" s="20" t="n">
        <v>0.04297954847330208</v>
      </c>
      <c r="Q1335" s="27">
        <f>IF(O1335&gt;0,O1335,"")</f>
        <v/>
      </c>
      <c r="R1335" s="28">
        <f>IF(O1335&gt;0,P1335,"")</f>
        <v/>
      </c>
    </row>
    <row r="1336">
      <c r="A1336" t="inlineStr">
        <is>
          <t>220086</t>
        </is>
      </c>
      <c r="B1336" t="inlineStr">
        <is>
          <t>Beth Israel Deaconess Medical Center</t>
        </is>
      </c>
      <c r="C1336" t="inlineStr">
        <is>
          <t>Massachusetts</t>
        </is>
      </c>
      <c r="D1336" t="inlineStr">
        <is>
          <t>MA</t>
        </is>
      </c>
      <c r="E1336" t="inlineStr">
        <is>
          <t>New England</t>
        </is>
      </c>
      <c r="F1336" t="inlineStr">
        <is>
          <t>Rural Referral Center (RRC)</t>
        </is>
      </c>
      <c r="G1336" s="16" t="n">
        <v>1.2884</v>
      </c>
      <c r="H1336" s="16" t="n">
        <v>1.3236</v>
      </c>
      <c r="I1336" s="16" t="n">
        <v>2.4529</v>
      </c>
      <c r="J1336" s="16" t="n">
        <v>2.4596</v>
      </c>
      <c r="K1336" s="17" t="n">
        <v>10600</v>
      </c>
      <c r="L1336" s="16" t="n">
        <v>1</v>
      </c>
      <c r="M1336" s="18" t="n">
        <v>208992096.8111504</v>
      </c>
      <c r="N1336" s="18" t="n">
        <v>220463840.2973919</v>
      </c>
      <c r="O1336" s="19" t="n">
        <v>11471743.48624146</v>
      </c>
      <c r="P1336" s="20" t="n">
        <v>0.054890800471788</v>
      </c>
      <c r="Q1336" s="27">
        <f>IF(O1336&gt;0,O1336,"")</f>
        <v/>
      </c>
      <c r="R1336" s="28">
        <f>IF(O1336&gt;0,P1336,"")</f>
        <v/>
      </c>
    </row>
    <row r="1337">
      <c r="A1337" t="inlineStr">
        <is>
          <t>220088</t>
        </is>
      </c>
      <c r="B1337" t="inlineStr">
        <is>
          <t>New England Baptist Hospital</t>
        </is>
      </c>
      <c r="C1337" t="inlineStr">
        <is>
          <t>Massachusetts</t>
        </is>
      </c>
      <c r="D1337" t="inlineStr">
        <is>
          <t>MA</t>
        </is>
      </c>
      <c r="E1337" t="inlineStr">
        <is>
          <t>New England</t>
        </is>
      </c>
      <c r="F1337" t="inlineStr">
        <is>
          <t>Rural Referral Center (RRC)</t>
        </is>
      </c>
      <c r="G1337" s="16" t="n">
        <v>1.2884</v>
      </c>
      <c r="H1337" s="16" t="n">
        <v>1.3236</v>
      </c>
      <c r="I1337" s="16" t="n">
        <v>3.1046</v>
      </c>
      <c r="J1337" s="16" t="n">
        <v>3.212</v>
      </c>
      <c r="K1337" s="17" t="n">
        <v>1268</v>
      </c>
      <c r="L1337" s="16" t="n">
        <v>1</v>
      </c>
      <c r="M1337" s="18" t="n">
        <v>31642374.14964151</v>
      </c>
      <c r="N1337" s="18" t="n">
        <v>34439894.20678399</v>
      </c>
      <c r="O1337" s="19" t="n">
        <v>2797520.057142474</v>
      </c>
      <c r="P1337" s="20" t="n">
        <v>0.0884105612275673</v>
      </c>
      <c r="Q1337" s="27">
        <f>IF(O1337&gt;0,O1337,"")</f>
        <v/>
      </c>
      <c r="R1337" s="28">
        <f>IF(O1337&gt;0,P1337,"")</f>
        <v/>
      </c>
    </row>
    <row r="1338">
      <c r="A1338" t="inlineStr">
        <is>
          <t>220090</t>
        </is>
      </c>
      <c r="B1338" t="inlineStr">
        <is>
          <t>Umass Memorial Health-Milford Regional Medical Ctr</t>
        </is>
      </c>
      <c r="C1338" t="inlineStr">
        <is>
          <t>Massachusetts</t>
        </is>
      </c>
      <c r="D1338" t="inlineStr">
        <is>
          <t>MA</t>
        </is>
      </c>
      <c r="E1338" t="inlineStr">
        <is>
          <t>New England</t>
        </is>
      </c>
      <c r="F1338" t="inlineStr">
        <is>
          <t>IPPS</t>
        </is>
      </c>
      <c r="G1338" s="16" t="n">
        <v>1.2884</v>
      </c>
      <c r="H1338" s="16" t="n">
        <v>1.3236</v>
      </c>
      <c r="I1338" s="16" t="n">
        <v>1.4923</v>
      </c>
      <c r="J1338" s="16" t="n">
        <v>1.4803</v>
      </c>
      <c r="K1338" s="17" t="n">
        <v>3331</v>
      </c>
      <c r="L1338" s="16" t="n">
        <v>1</v>
      </c>
      <c r="M1338" s="18" t="n">
        <v>39955348.81405041</v>
      </c>
      <c r="N1338" s="18" t="n">
        <v>41695711.62518048</v>
      </c>
      <c r="O1338" s="19" t="n">
        <v>1740362.811130077</v>
      </c>
      <c r="P1338" s="20" t="n">
        <v>0.0435576928443201</v>
      </c>
      <c r="Q1338" s="27">
        <f>IF(O1338&gt;0,O1338,"")</f>
        <v/>
      </c>
      <c r="R1338" s="28">
        <f>IF(O1338&gt;0,P1338,"")</f>
        <v/>
      </c>
    </row>
    <row r="1339">
      <c r="A1339" t="inlineStr">
        <is>
          <t>220095</t>
        </is>
      </c>
      <c r="B1339" t="inlineStr">
        <is>
          <t>Heywood Hospital -</t>
        </is>
      </c>
      <c r="C1339" t="inlineStr">
        <is>
          <t>Massachusetts</t>
        </is>
      </c>
      <c r="D1339" t="inlineStr">
        <is>
          <t>MA</t>
        </is>
      </c>
      <c r="E1339" t="inlineStr">
        <is>
          <t>New England</t>
        </is>
      </c>
      <c r="F1339" t="inlineStr">
        <is>
          <t>IPPS</t>
        </is>
      </c>
      <c r="G1339" s="16" t="n">
        <v>1.2884</v>
      </c>
      <c r="H1339" s="16" t="n">
        <v>1.3236</v>
      </c>
      <c r="I1339" s="16" t="n">
        <v>1.3642</v>
      </c>
      <c r="J1339" s="16" t="n">
        <v>1.3505</v>
      </c>
      <c r="K1339" s="17" t="n">
        <v>1150</v>
      </c>
      <c r="L1339" s="16" t="n">
        <v>1</v>
      </c>
      <c r="M1339" s="18" t="n">
        <v>12610143.83591533</v>
      </c>
      <c r="N1339" s="18" t="n">
        <v>13132864.0172306</v>
      </c>
      <c r="O1339" s="19" t="n">
        <v>522720.1813152675</v>
      </c>
      <c r="P1339" s="20" t="n">
        <v>0.04145235677855572</v>
      </c>
      <c r="Q1339" s="27">
        <f>IF(O1339&gt;0,O1339,"")</f>
        <v/>
      </c>
      <c r="R1339" s="28">
        <f>IF(O1339&gt;0,P1339,"")</f>
        <v/>
      </c>
    </row>
    <row r="1340">
      <c r="A1340" t="inlineStr">
        <is>
          <t>220100</t>
        </is>
      </c>
      <c r="B1340" t="inlineStr">
        <is>
          <t>South Shore Hospital</t>
        </is>
      </c>
      <c r="C1340" t="inlineStr">
        <is>
          <t>Massachusetts</t>
        </is>
      </c>
      <c r="D1340" t="inlineStr">
        <is>
          <t>MA</t>
        </is>
      </c>
      <c r="E1340" t="inlineStr">
        <is>
          <t>New England</t>
        </is>
      </c>
      <c r="F1340" t="inlineStr">
        <is>
          <t>Rural Referral Center (RRC)</t>
        </is>
      </c>
      <c r="G1340" s="16" t="n">
        <v>1.2884</v>
      </c>
      <c r="H1340" s="16" t="n">
        <v>1.3236</v>
      </c>
      <c r="I1340" s="16" t="n">
        <v>1.5185</v>
      </c>
      <c r="J1340" s="16" t="n">
        <v>1.5112</v>
      </c>
      <c r="K1340" s="17" t="n">
        <v>11967</v>
      </c>
      <c r="L1340" s="16" t="n">
        <v>1</v>
      </c>
      <c r="M1340" s="18" t="n">
        <v>146064353.9232163</v>
      </c>
      <c r="N1340" s="18" t="n">
        <v>152923508.8831337</v>
      </c>
      <c r="O1340" s="19" t="n">
        <v>6859154.959917367</v>
      </c>
      <c r="P1340" s="20" t="n">
        <v>0.04695981446317227</v>
      </c>
      <c r="Q1340" s="27">
        <f>IF(O1340&gt;0,O1340,"")</f>
        <v/>
      </c>
      <c r="R1340" s="28">
        <f>IF(O1340&gt;0,P1340,"")</f>
        <v/>
      </c>
    </row>
    <row r="1341">
      <c r="A1341" t="inlineStr">
        <is>
          <t>220101</t>
        </is>
      </c>
      <c r="B1341" t="inlineStr">
        <is>
          <t>Newton-Wellesley Hospital</t>
        </is>
      </c>
      <c r="C1341" t="inlineStr">
        <is>
          <t>Massachusetts</t>
        </is>
      </c>
      <c r="D1341" t="inlineStr">
        <is>
          <t>MA</t>
        </is>
      </c>
      <c r="E1341" t="inlineStr">
        <is>
          <t>New England</t>
        </is>
      </c>
      <c r="F1341" t="inlineStr">
        <is>
          <t>Rural Referral Center (RRC)</t>
        </is>
      </c>
      <c r="G1341" s="16" t="n">
        <v>1.2884</v>
      </c>
      <c r="H1341" s="16" t="n">
        <v>1.3236</v>
      </c>
      <c r="I1341" s="16" t="n">
        <v>1.5688</v>
      </c>
      <c r="J1341" s="16" t="n">
        <v>1.5606</v>
      </c>
      <c r="K1341" s="17" t="n">
        <v>7052</v>
      </c>
      <c r="L1341" s="16" t="n">
        <v>1</v>
      </c>
      <c r="M1341" s="18" t="n">
        <v>88925033.82665843</v>
      </c>
      <c r="N1341" s="18" t="n">
        <v>93061687.79451446</v>
      </c>
      <c r="O1341" s="19" t="n">
        <v>4136653.967856035</v>
      </c>
      <c r="P1341" s="20" t="n">
        <v>0.04651844131900601</v>
      </c>
      <c r="Q1341" s="27">
        <f>IF(O1341&gt;0,O1341,"")</f>
        <v/>
      </c>
      <c r="R1341" s="28">
        <f>IF(O1341&gt;0,P1341,"")</f>
        <v/>
      </c>
    </row>
    <row r="1342">
      <c r="A1342" t="inlineStr">
        <is>
          <t>220105</t>
        </is>
      </c>
      <c r="B1342" t="inlineStr">
        <is>
          <t>Winchester Hospital</t>
        </is>
      </c>
      <c r="C1342" t="inlineStr">
        <is>
          <t>Massachusetts</t>
        </is>
      </c>
      <c r="D1342" t="inlineStr">
        <is>
          <t>MA</t>
        </is>
      </c>
      <c r="E1342" t="inlineStr">
        <is>
          <t>New England</t>
        </is>
      </c>
      <c r="F1342" t="inlineStr">
        <is>
          <t>IPPS</t>
        </is>
      </c>
      <c r="G1342" s="16" t="n">
        <v>1.2884</v>
      </c>
      <c r="H1342" s="16" t="n">
        <v>1.3236</v>
      </c>
      <c r="I1342" s="16" t="n">
        <v>1.4723</v>
      </c>
      <c r="J1342" s="16" t="n">
        <v>1.4617</v>
      </c>
      <c r="K1342" s="17" t="n">
        <v>4308</v>
      </c>
      <c r="L1342" s="16" t="n">
        <v>1</v>
      </c>
      <c r="M1342" s="18" t="n">
        <v>50981916.98750976</v>
      </c>
      <c r="N1342" s="18" t="n">
        <v>53247713.08198993</v>
      </c>
      <c r="O1342" s="19" t="n">
        <v>2265796.094480172</v>
      </c>
      <c r="P1342" s="20" t="n">
        <v>0.04444313255296534</v>
      </c>
      <c r="Q1342" s="27">
        <f>IF(O1342&gt;0,O1342,"")</f>
        <v/>
      </c>
      <c r="R1342" s="28">
        <f>IF(O1342&gt;0,P1342,"")</f>
        <v/>
      </c>
    </row>
    <row r="1343">
      <c r="A1343" t="inlineStr">
        <is>
          <t>220108</t>
        </is>
      </c>
      <c r="B1343" t="inlineStr">
        <is>
          <t>Beth Israel Deaconess Hospital-Milton Inc</t>
        </is>
      </c>
      <c r="C1343" t="inlineStr">
        <is>
          <t>Massachusetts</t>
        </is>
      </c>
      <c r="D1343" t="inlineStr">
        <is>
          <t>MA</t>
        </is>
      </c>
      <c r="E1343" t="inlineStr">
        <is>
          <t>New England</t>
        </is>
      </c>
      <c r="F1343" t="inlineStr">
        <is>
          <t>IPPS</t>
        </is>
      </c>
      <c r="G1343" s="16" t="n">
        <v>1.2884</v>
      </c>
      <c r="H1343" s="16" t="n">
        <v>1.3236</v>
      </c>
      <c r="I1343" s="16" t="n">
        <v>1.4713</v>
      </c>
      <c r="J1343" s="16" t="n">
        <v>1.4641</v>
      </c>
      <c r="K1343" s="17" t="n">
        <v>3066</v>
      </c>
      <c r="L1343" s="16" t="n">
        <v>1</v>
      </c>
      <c r="M1343" s="18" t="n">
        <v>36259143.42704327</v>
      </c>
      <c r="N1343" s="18" t="n">
        <v>37958575.82704335</v>
      </c>
      <c r="O1343" s="19" t="n">
        <v>1699432.40000008</v>
      </c>
      <c r="P1343" s="20" t="n">
        <v>0.04686907189132845</v>
      </c>
      <c r="Q1343" s="27">
        <f>IF(O1343&gt;0,O1343,"")</f>
        <v/>
      </c>
      <c r="R1343" s="28">
        <f>IF(O1343&gt;0,P1343,"")</f>
        <v/>
      </c>
    </row>
    <row r="1344">
      <c r="A1344" t="inlineStr">
        <is>
          <t>220110</t>
        </is>
      </c>
      <c r="B1344" t="inlineStr">
        <is>
          <t>Brigham And Women'S Hospital</t>
        </is>
      </c>
      <c r="C1344" t="inlineStr">
        <is>
          <t>Massachusetts</t>
        </is>
      </c>
      <c r="D1344" t="inlineStr">
        <is>
          <t>MA</t>
        </is>
      </c>
      <c r="E1344" t="inlineStr">
        <is>
          <t>New England</t>
        </is>
      </c>
      <c r="F1344" t="inlineStr">
        <is>
          <t>Rural Referral Center (RRC)</t>
        </is>
      </c>
      <c r="G1344" s="16" t="n">
        <v>1.2884</v>
      </c>
      <c r="H1344" s="16" t="n">
        <v>1.3236</v>
      </c>
      <c r="I1344" s="16" t="n">
        <v>2.7574</v>
      </c>
      <c r="J1344" s="16" t="n">
        <v>2.771</v>
      </c>
      <c r="K1344" s="17" t="n">
        <v>12684</v>
      </c>
      <c r="L1344" s="16" t="n">
        <v>1</v>
      </c>
      <c r="M1344" s="18" t="n">
        <v>281125447.2551084</v>
      </c>
      <c r="N1344" s="18" t="n">
        <v>297207508.958747</v>
      </c>
      <c r="O1344" s="19" t="n">
        <v>16082061.70363855</v>
      </c>
      <c r="P1344" s="20" t="n">
        <v>0.05720599775176106</v>
      </c>
      <c r="Q1344" s="27">
        <f>IF(O1344&gt;0,O1344,"")</f>
        <v/>
      </c>
      <c r="R1344" s="28">
        <f>IF(O1344&gt;0,P1344,"")</f>
        <v/>
      </c>
    </row>
    <row r="1345">
      <c r="A1345" t="inlineStr">
        <is>
          <t>220111</t>
        </is>
      </c>
      <c r="B1345" t="inlineStr">
        <is>
          <t>Boston Medical Center-South</t>
        </is>
      </c>
      <c r="C1345" t="inlineStr">
        <is>
          <t>Massachusetts</t>
        </is>
      </c>
      <c r="D1345" t="inlineStr">
        <is>
          <t>MA</t>
        </is>
      </c>
      <c r="E1345" t="inlineStr">
        <is>
          <t>New England</t>
        </is>
      </c>
      <c r="F1345" t="inlineStr">
        <is>
          <t>IPPS</t>
        </is>
      </c>
      <c r="G1345" s="16" t="n">
        <v>1.2884</v>
      </c>
      <c r="H1345" s="16" t="n">
        <v>1.3236</v>
      </c>
      <c r="I1345" s="16" t="n">
        <v>1.437</v>
      </c>
      <c r="J1345" s="16" t="n">
        <v>1.4297</v>
      </c>
      <c r="K1345" s="17" t="n">
        <v>3870</v>
      </c>
      <c r="L1345" s="16" t="n">
        <v>1</v>
      </c>
      <c r="M1345" s="18" t="n">
        <v>44700449.25125983</v>
      </c>
      <c r="N1345" s="18" t="n">
        <v>46786752.41223497</v>
      </c>
      <c r="O1345" s="19" t="n">
        <v>2086303.160975136</v>
      </c>
      <c r="P1345" s="20" t="n">
        <v>0.04667297971096646</v>
      </c>
      <c r="Q1345" s="27">
        <f>IF(O1345&gt;0,O1345,"")</f>
        <v/>
      </c>
      <c r="R1345" s="28">
        <f>IF(O1345&gt;0,P1345,"")</f>
        <v/>
      </c>
    </row>
    <row r="1346">
      <c r="A1346" t="inlineStr">
        <is>
          <t>220116</t>
        </is>
      </c>
      <c r="B1346" t="inlineStr">
        <is>
          <t>Tufts Medical Center</t>
        </is>
      </c>
      <c r="C1346" t="inlineStr">
        <is>
          <t>Massachusetts</t>
        </is>
      </c>
      <c r="D1346" t="inlineStr">
        <is>
          <t>MA</t>
        </is>
      </c>
      <c r="E1346" t="inlineStr">
        <is>
          <t>New England</t>
        </is>
      </c>
      <c r="F1346" t="inlineStr">
        <is>
          <t>Rural Referral Center (RRC)</t>
        </is>
      </c>
      <c r="G1346" s="16" t="n">
        <v>1.2884</v>
      </c>
      <c r="H1346" s="16" t="n">
        <v>1.3236</v>
      </c>
      <c r="I1346" s="16" t="n">
        <v>2.6057</v>
      </c>
      <c r="J1346" s="16" t="n">
        <v>2.6234</v>
      </c>
      <c r="K1346" s="17" t="n">
        <v>4015</v>
      </c>
      <c r="L1346" s="16" t="n">
        <v>1</v>
      </c>
      <c r="M1346" s="18" t="n">
        <v>84091890.74015474</v>
      </c>
      <c r="N1346" s="18" t="n">
        <v>89067052.90031262</v>
      </c>
      <c r="O1346" s="19" t="n">
        <v>4975162.160157874</v>
      </c>
      <c r="P1346" s="20" t="n">
        <v>0.05916339989941721</v>
      </c>
      <c r="Q1346" s="27">
        <f>IF(O1346&gt;0,O1346,"")</f>
        <v/>
      </c>
      <c r="R1346" s="28">
        <f>IF(O1346&gt;0,P1346,"")</f>
        <v/>
      </c>
    </row>
    <row r="1347">
      <c r="A1347" t="inlineStr">
        <is>
          <t>220119</t>
        </is>
      </c>
      <c r="B1347" t="inlineStr">
        <is>
          <t>Brigham And Women'S Faulkner Hospital</t>
        </is>
      </c>
      <c r="C1347" t="inlineStr">
        <is>
          <t>Massachusetts</t>
        </is>
      </c>
      <c r="D1347" t="inlineStr">
        <is>
          <t>MA</t>
        </is>
      </c>
      <c r="E1347" t="inlineStr">
        <is>
          <t>New England</t>
        </is>
      </c>
      <c r="F1347" t="inlineStr">
        <is>
          <t>Rural Referral Center (RRC)</t>
        </is>
      </c>
      <c r="G1347" s="16" t="n">
        <v>1.2884</v>
      </c>
      <c r="H1347" s="16" t="n">
        <v>1.3236</v>
      </c>
      <c r="I1347" s="16" t="n">
        <v>1.4539</v>
      </c>
      <c r="J1347" s="16" t="n">
        <v>1.4446</v>
      </c>
      <c r="K1347" s="17" t="n">
        <v>3508</v>
      </c>
      <c r="L1347" s="16" t="n">
        <v>1</v>
      </c>
      <c r="M1347" s="18" t="n">
        <v>40995697.13456196</v>
      </c>
      <c r="N1347" s="18" t="n">
        <v>42852307.60935173</v>
      </c>
      <c r="O1347" s="19" t="n">
        <v>1856610.474789776</v>
      </c>
      <c r="P1347" s="20" t="n">
        <v>0.0452879351873379</v>
      </c>
      <c r="Q1347" s="27">
        <f>IF(O1347&gt;0,O1347,"")</f>
        <v/>
      </c>
      <c r="R1347" s="28">
        <f>IF(O1347&gt;0,P1347,"")</f>
        <v/>
      </c>
    </row>
    <row r="1348">
      <c r="A1348" t="inlineStr">
        <is>
          <t>220135</t>
        </is>
      </c>
      <c r="B1348" t="inlineStr">
        <is>
          <t>Falmouth Hospital</t>
        </is>
      </c>
      <c r="C1348" t="inlineStr">
        <is>
          <t>Massachusetts</t>
        </is>
      </c>
      <c r="D1348" t="inlineStr">
        <is>
          <t>MA</t>
        </is>
      </c>
      <c r="E1348" t="inlineStr">
        <is>
          <t>New England</t>
        </is>
      </c>
      <c r="F1348" t="inlineStr">
        <is>
          <t>IPPS</t>
        </is>
      </c>
      <c r="G1348" s="16" t="n">
        <v>1.2884</v>
      </c>
      <c r="H1348" s="16" t="n">
        <v>1.3236</v>
      </c>
      <c r="I1348" s="16" t="n">
        <v>1.4648</v>
      </c>
      <c r="J1348" s="16" t="n">
        <v>1.4527</v>
      </c>
      <c r="K1348" s="17" t="n">
        <v>3233</v>
      </c>
      <c r="L1348" s="16" t="n">
        <v>1</v>
      </c>
      <c r="M1348" s="18" t="n">
        <v>38065206.54724482</v>
      </c>
      <c r="N1348" s="18" t="n">
        <v>39714459.80810151</v>
      </c>
      <c r="O1348" s="19" t="n">
        <v>1649253.260856695</v>
      </c>
      <c r="P1348" s="20" t="n">
        <v>0.04332705403318163</v>
      </c>
      <c r="Q1348" s="27">
        <f>IF(O1348&gt;0,O1348,"")</f>
        <v/>
      </c>
      <c r="R1348" s="28">
        <f>IF(O1348&gt;0,P1348,"")</f>
        <v/>
      </c>
    </row>
    <row r="1349">
      <c r="A1349" t="inlineStr">
        <is>
          <t>220163</t>
        </is>
      </c>
      <c r="B1349" t="inlineStr">
        <is>
          <t>Umass Memorial Medical Center Inc</t>
        </is>
      </c>
      <c r="C1349" t="inlineStr">
        <is>
          <t>Massachusetts</t>
        </is>
      </c>
      <c r="D1349" t="inlineStr">
        <is>
          <t>MA</t>
        </is>
      </c>
      <c r="E1349" t="inlineStr">
        <is>
          <t>New England</t>
        </is>
      </c>
      <c r="F1349" t="inlineStr">
        <is>
          <t>Rural Referral Center (RRC)</t>
        </is>
      </c>
      <c r="G1349" s="16" t="n">
        <v>1.2884</v>
      </c>
      <c r="H1349" s="16" t="n">
        <v>1.3236</v>
      </c>
      <c r="I1349" s="16" t="n">
        <v>2.0732</v>
      </c>
      <c r="J1349" s="16" t="n">
        <v>2.0708</v>
      </c>
      <c r="K1349" s="17" t="n">
        <v>10761</v>
      </c>
      <c r="L1349" s="16" t="n">
        <v>1</v>
      </c>
      <c r="M1349" s="18" t="n">
        <v>179323821.8984008</v>
      </c>
      <c r="N1349" s="18" t="n">
        <v>188433366.100702</v>
      </c>
      <c r="O1349" s="19" t="n">
        <v>9109544.202301145</v>
      </c>
      <c r="P1349" s="20" t="n">
        <v>0.05079940916863975</v>
      </c>
      <c r="Q1349" s="27">
        <f>IF(O1349&gt;0,O1349,"")</f>
        <v/>
      </c>
      <c r="R1349" s="28">
        <f>IF(O1349&gt;0,P1349,"")</f>
        <v/>
      </c>
    </row>
    <row r="1350">
      <c r="A1350" t="inlineStr">
        <is>
          <t>220171</t>
        </is>
      </c>
      <c r="B1350" t="inlineStr">
        <is>
          <t>Lahey Hospital &amp; Medical Center, Burlington</t>
        </is>
      </c>
      <c r="C1350" t="inlineStr">
        <is>
          <t>Massachusetts</t>
        </is>
      </c>
      <c r="D1350" t="inlineStr">
        <is>
          <t>MA</t>
        </is>
      </c>
      <c r="E1350" t="inlineStr">
        <is>
          <t>New England</t>
        </is>
      </c>
      <c r="F1350" t="inlineStr">
        <is>
          <t>Rural Referral Center (RRC)</t>
        </is>
      </c>
      <c r="G1350" s="16" t="n">
        <v>1.2884</v>
      </c>
      <c r="H1350" s="16" t="n">
        <v>1.3236</v>
      </c>
      <c r="I1350" s="16" t="n">
        <v>2.1848</v>
      </c>
      <c r="J1350" s="16" t="n">
        <v>2.1811</v>
      </c>
      <c r="K1350" s="17" t="n">
        <v>9267</v>
      </c>
      <c r="L1350" s="16" t="n">
        <v>1</v>
      </c>
      <c r="M1350" s="18" t="n">
        <v>162740259.7833056</v>
      </c>
      <c r="N1350" s="18" t="n">
        <v>170915621.7979595</v>
      </c>
      <c r="O1350" s="19" t="n">
        <v>8175362.014653921</v>
      </c>
      <c r="P1350" s="20" t="n">
        <v>0.0502356455958698</v>
      </c>
      <c r="Q1350" s="27">
        <f>IF(O1350&gt;0,O1350,"")</f>
        <v/>
      </c>
      <c r="R1350" s="28">
        <f>IF(O1350&gt;0,P1350,"")</f>
        <v/>
      </c>
    </row>
    <row r="1351">
      <c r="A1351" t="inlineStr">
        <is>
          <t>220175</t>
        </is>
      </c>
      <c r="B1351" t="inlineStr">
        <is>
          <t>Metrowest Medical Center</t>
        </is>
      </c>
      <c r="C1351" t="inlineStr">
        <is>
          <t>Massachusetts</t>
        </is>
      </c>
      <c r="D1351" t="inlineStr">
        <is>
          <t>MA</t>
        </is>
      </c>
      <c r="E1351" t="inlineStr">
        <is>
          <t>New England</t>
        </is>
      </c>
      <c r="F1351" t="inlineStr">
        <is>
          <t>Rural Referral Center (RRC)</t>
        </is>
      </c>
      <c r="G1351" s="16" t="n">
        <v>1.2884</v>
      </c>
      <c r="H1351" s="16" t="n">
        <v>1.3236</v>
      </c>
      <c r="I1351" s="16" t="n">
        <v>1.6425</v>
      </c>
      <c r="J1351" s="16" t="n">
        <v>1.63</v>
      </c>
      <c r="K1351" s="17" t="n">
        <v>1943</v>
      </c>
      <c r="L1351" s="16" t="n">
        <v>1</v>
      </c>
      <c r="M1351" s="18" t="n">
        <v>25652065.11202863</v>
      </c>
      <c r="N1351" s="18" t="n">
        <v>26781039.10006332</v>
      </c>
      <c r="O1351" s="19" t="n">
        <v>1128973.988034692</v>
      </c>
      <c r="P1351" s="20" t="n">
        <v>0.04401103704922764</v>
      </c>
      <c r="Q1351" s="27">
        <f>IF(O1351&gt;0,O1351,"")</f>
        <v/>
      </c>
      <c r="R1351" s="28">
        <f>IF(O1351&gt;0,P1351,"")</f>
        <v/>
      </c>
    </row>
    <row r="1352">
      <c r="A1352" t="inlineStr">
        <is>
          <t>220176</t>
        </is>
      </c>
      <c r="B1352" t="inlineStr">
        <is>
          <t>St Vincent Hospital</t>
        </is>
      </c>
      <c r="C1352" t="inlineStr">
        <is>
          <t>Massachusetts</t>
        </is>
      </c>
      <c r="D1352" t="inlineStr">
        <is>
          <t>MA</t>
        </is>
      </c>
      <c r="E1352" t="inlineStr">
        <is>
          <t>New England</t>
        </is>
      </c>
      <c r="F1352" t="inlineStr">
        <is>
          <t>Rural Referral Center (RRC)</t>
        </is>
      </c>
      <c r="G1352" s="16" t="n">
        <v>1.2884</v>
      </c>
      <c r="H1352" s="16" t="n">
        <v>1.3236</v>
      </c>
      <c r="I1352" s="16" t="n">
        <v>1.8881</v>
      </c>
      <c r="J1352" s="16" t="n">
        <v>1.8892</v>
      </c>
      <c r="K1352" s="17" t="n">
        <v>2829</v>
      </c>
      <c r="L1352" s="16" t="n">
        <v>1</v>
      </c>
      <c r="M1352" s="18" t="n">
        <v>42934073.40449762</v>
      </c>
      <c r="N1352" s="18" t="n">
        <v>45193700.47043763</v>
      </c>
      <c r="O1352" s="19" t="n">
        <v>2259627.065940008</v>
      </c>
      <c r="P1352" s="20" t="n">
        <v>0.05263015797851822</v>
      </c>
      <c r="Q1352" s="27">
        <f>IF(O1352&gt;0,O1352,"")</f>
        <v/>
      </c>
      <c r="R1352" s="28">
        <f>IF(O1352&gt;0,P1352,"")</f>
        <v/>
      </c>
    </row>
    <row r="1353">
      <c r="A1353" t="inlineStr">
        <is>
          <t>220177</t>
        </is>
      </c>
      <c r="B1353" t="inlineStr">
        <is>
          <t>Nantucket Cottage Hospital</t>
        </is>
      </c>
      <c r="C1353" t="inlineStr">
        <is>
          <t>Massachusetts</t>
        </is>
      </c>
      <c r="D1353" t="inlineStr">
        <is>
          <t>MA</t>
        </is>
      </c>
      <c r="E1353" t="inlineStr">
        <is>
          <t>New England</t>
        </is>
      </c>
      <c r="F1353" t="inlineStr">
        <is>
          <t>Sole Community Hospital (SCH)</t>
        </is>
      </c>
      <c r="G1353" s="16" t="n">
        <v>1.2884</v>
      </c>
      <c r="H1353" s="16" t="n">
        <v>1.3236</v>
      </c>
      <c r="I1353" s="16" t="n">
        <v>1.1348</v>
      </c>
      <c r="J1353" s="16" t="n">
        <v>1.121</v>
      </c>
      <c r="K1353" s="17" t="n">
        <v>216</v>
      </c>
      <c r="L1353" s="16" t="n">
        <v>1</v>
      </c>
      <c r="M1353" s="18" t="n">
        <v>1970231.385554388</v>
      </c>
      <c r="N1353" s="18" t="n">
        <v>2047511.653768264</v>
      </c>
      <c r="O1353" s="19" t="n">
        <v>77280.26821387629</v>
      </c>
      <c r="P1353" s="20" t="n">
        <v>0.03922395551126143</v>
      </c>
      <c r="Q1353" s="27">
        <f>IF(O1353&gt;0,O1353,"")</f>
        <v/>
      </c>
      <c r="R1353" s="28">
        <f>IF(O1353&gt;0,P1353,"")</f>
        <v/>
      </c>
    </row>
    <row r="1354">
      <c r="A1354" t="inlineStr">
        <is>
          <t>230002</t>
        </is>
      </c>
      <c r="B1354" t="inlineStr">
        <is>
          <t>Trinity Health Livonia Hospital</t>
        </is>
      </c>
      <c r="C1354" t="inlineStr">
        <is>
          <t>Michigan</t>
        </is>
      </c>
      <c r="D1354" t="inlineStr">
        <is>
          <t>MI</t>
        </is>
      </c>
      <c r="E1354" t="inlineStr">
        <is>
          <t>East North Central</t>
        </is>
      </c>
      <c r="F1354" t="inlineStr">
        <is>
          <t>IPPS</t>
        </is>
      </c>
      <c r="G1354" s="16" t="n">
        <v>0.9595</v>
      </c>
      <c r="H1354" s="16" t="n">
        <v>0.9115</v>
      </c>
      <c r="I1354" s="16" t="n">
        <v>1.576</v>
      </c>
      <c r="J1354" s="16" t="n">
        <v>1.5685</v>
      </c>
      <c r="K1354" s="17" t="n">
        <v>4034</v>
      </c>
      <c r="L1354" s="16" t="n">
        <v>1</v>
      </c>
      <c r="M1354" s="18" t="n">
        <v>41852305.83050163</v>
      </c>
      <c r="N1354" s="18" t="n">
        <v>41668897.03444184</v>
      </c>
      <c r="O1354" s="19" t="n">
        <v>-183408.7960597873</v>
      </c>
      <c r="P1354" s="20" t="n">
        <v>-0.004382286529267412</v>
      </c>
      <c r="Q1354" s="27">
        <f>IF(O1354&gt;0,O1354,"")</f>
        <v/>
      </c>
      <c r="R1354" s="28">
        <f>IF(O1354&gt;0,P1354,"")</f>
        <v/>
      </c>
    </row>
    <row r="1355">
      <c r="A1355" t="inlineStr">
        <is>
          <t>230003</t>
        </is>
      </c>
      <c r="B1355" t="inlineStr">
        <is>
          <t>Corewell Health Zeeland Hospital</t>
        </is>
      </c>
      <c r="C1355" t="inlineStr">
        <is>
          <t>Michigan</t>
        </is>
      </c>
      <c r="D1355" t="inlineStr">
        <is>
          <t>MI</t>
        </is>
      </c>
      <c r="E1355" t="inlineStr">
        <is>
          <t>East North Central</t>
        </is>
      </c>
      <c r="F1355" t="inlineStr">
        <is>
          <t>IPPS</t>
        </is>
      </c>
      <c r="G1355" s="16" t="n">
        <v>0.9588</v>
      </c>
      <c r="H1355" s="16" t="n">
        <v>0.9109</v>
      </c>
      <c r="I1355" s="16" t="n">
        <v>1.4281</v>
      </c>
      <c r="J1355" s="16" t="n">
        <v>1.4162</v>
      </c>
      <c r="K1355" s="17" t="n">
        <v>301</v>
      </c>
      <c r="L1355" s="16" t="n">
        <v>1</v>
      </c>
      <c r="M1355" s="18" t="n">
        <v>2828518.45275205</v>
      </c>
      <c r="N1355" s="18" t="n">
        <v>2806155.305291572</v>
      </c>
      <c r="O1355" s="19" t="n">
        <v>-22363.14746047836</v>
      </c>
      <c r="P1355" s="20" t="n">
        <v>-0.007906311319524819</v>
      </c>
      <c r="Q1355" s="27">
        <f>IF(O1355&gt;0,O1355,"")</f>
        <v/>
      </c>
      <c r="R1355" s="28">
        <f>IF(O1355&gt;0,P1355,"")</f>
        <v/>
      </c>
    </row>
    <row r="1356">
      <c r="A1356" t="inlineStr">
        <is>
          <t>230005</t>
        </is>
      </c>
      <c r="B1356" t="inlineStr">
        <is>
          <t>Promedica Charles And Virginia Hickman Hospital</t>
        </is>
      </c>
      <c r="C1356" t="inlineStr">
        <is>
          <t>Michigan</t>
        </is>
      </c>
      <c r="D1356" t="inlineStr">
        <is>
          <t>MI</t>
        </is>
      </c>
      <c r="E1356" t="inlineStr">
        <is>
          <t>East North Central</t>
        </is>
      </c>
      <c r="F1356" t="inlineStr">
        <is>
          <t>IPPS</t>
        </is>
      </c>
      <c r="G1356" s="16" t="n">
        <v>1.0088</v>
      </c>
      <c r="H1356" s="16" t="n">
        <v>0.9584</v>
      </c>
      <c r="I1356" s="16" t="n">
        <v>1.569</v>
      </c>
      <c r="J1356" s="16" t="n">
        <v>1.5586</v>
      </c>
      <c r="K1356" s="17" t="n">
        <v>800</v>
      </c>
      <c r="L1356" s="16" t="n">
        <v>1</v>
      </c>
      <c r="M1356" s="18" t="n">
        <v>8525103.960226176</v>
      </c>
      <c r="N1356" s="18" t="n">
        <v>8464014.328545485</v>
      </c>
      <c r="O1356" s="19" t="n">
        <v>-61089.63168069161</v>
      </c>
      <c r="P1356" s="20" t="n">
        <v>-0.007165851814324487</v>
      </c>
      <c r="Q1356" s="27">
        <f>IF(O1356&gt;0,O1356,"")</f>
        <v/>
      </c>
      <c r="R1356" s="28">
        <f>IF(O1356&gt;0,P1356,"")</f>
        <v/>
      </c>
    </row>
    <row r="1357">
      <c r="A1357" t="inlineStr">
        <is>
          <t>230015</t>
        </is>
      </c>
      <c r="B1357" t="inlineStr">
        <is>
          <t>Three Rivers Health</t>
        </is>
      </c>
      <c r="C1357" t="inlineStr">
        <is>
          <t>Michigan</t>
        </is>
      </c>
      <c r="D1357" t="inlineStr">
        <is>
          <t>MI</t>
        </is>
      </c>
      <c r="E1357" t="inlineStr">
        <is>
          <t>East North Central</t>
        </is>
      </c>
      <c r="F1357" t="inlineStr">
        <is>
          <t>IPPS</t>
        </is>
      </c>
      <c r="G1357" s="16" t="n">
        <v>0.9727</v>
      </c>
      <c r="H1357" s="16" t="n">
        <v>0.9241</v>
      </c>
      <c r="I1357" s="16" t="n">
        <v>1.2624</v>
      </c>
      <c r="J1357" s="16" t="n">
        <v>1.2526</v>
      </c>
      <c r="K1357" s="17" t="n">
        <v>222</v>
      </c>
      <c r="L1357" s="16" t="n">
        <v>1</v>
      </c>
      <c r="M1357" s="18" t="n">
        <v>1860406.45659289</v>
      </c>
      <c r="N1357" s="18" t="n">
        <v>1846425.926789277</v>
      </c>
      <c r="O1357" s="19" t="n">
        <v>-13980.5298036125</v>
      </c>
      <c r="P1357" s="20" t="n">
        <v>-0.007514771707047373</v>
      </c>
      <c r="Q1357" s="27">
        <f>IF(O1357&gt;0,O1357,"")</f>
        <v/>
      </c>
      <c r="R1357" s="28">
        <f>IF(O1357&gt;0,P1357,"")</f>
        <v/>
      </c>
    </row>
    <row r="1358">
      <c r="A1358" t="inlineStr">
        <is>
          <t>230017</t>
        </is>
      </c>
      <c r="B1358" t="inlineStr">
        <is>
          <t>Bronson Methodist Hospital</t>
        </is>
      </c>
      <c r="C1358" t="inlineStr">
        <is>
          <t>Michigan</t>
        </is>
      </c>
      <c r="D1358" t="inlineStr">
        <is>
          <t>MI</t>
        </is>
      </c>
      <c r="E1358" t="inlineStr">
        <is>
          <t>East North Central</t>
        </is>
      </c>
      <c r="F1358" t="inlineStr">
        <is>
          <t>Rural Referral Center (RRC)</t>
        </is>
      </c>
      <c r="G1358" s="16" t="n">
        <v>0.9588</v>
      </c>
      <c r="H1358" s="16" t="n">
        <v>0.9109</v>
      </c>
      <c r="I1358" s="16" t="n">
        <v>1.9202</v>
      </c>
      <c r="J1358" s="16" t="n">
        <v>1.9324</v>
      </c>
      <c r="K1358" s="17" t="n">
        <v>4379</v>
      </c>
      <c r="L1358" s="16" t="n">
        <v>1</v>
      </c>
      <c r="M1358" s="18" t="n">
        <v>55329317.37542058</v>
      </c>
      <c r="N1358" s="18" t="n">
        <v>55704796.43904363</v>
      </c>
      <c r="O1358" s="19" t="n">
        <v>375479.0636230558</v>
      </c>
      <c r="P1358" s="20" t="n">
        <v>0.006786258740106165</v>
      </c>
      <c r="Q1358" s="27">
        <f>IF(O1358&gt;0,O1358,"")</f>
        <v/>
      </c>
      <c r="R1358" s="28">
        <f>IF(O1358&gt;0,P1358,"")</f>
        <v/>
      </c>
    </row>
    <row r="1359">
      <c r="A1359" t="inlineStr">
        <is>
          <t>230019</t>
        </is>
      </c>
      <c r="B1359" t="inlineStr">
        <is>
          <t>Ascension Providence Hospital</t>
        </is>
      </c>
      <c r="C1359" t="inlineStr">
        <is>
          <t>Michigan</t>
        </is>
      </c>
      <c r="D1359" t="inlineStr">
        <is>
          <t>MI</t>
        </is>
      </c>
      <c r="E1359" t="inlineStr">
        <is>
          <t>East North Central</t>
        </is>
      </c>
      <c r="F1359" t="inlineStr">
        <is>
          <t>Rural Referral Center (RRC)</t>
        </is>
      </c>
      <c r="G1359" s="16" t="n">
        <v>0.9588</v>
      </c>
      <c r="H1359" s="16" t="n">
        <v>0.9211</v>
      </c>
      <c r="I1359" s="16" t="n">
        <v>1.8435</v>
      </c>
      <c r="J1359" s="16" t="n">
        <v>1.8389</v>
      </c>
      <c r="K1359" s="17" t="n">
        <v>6643</v>
      </c>
      <c r="L1359" s="16" t="n">
        <v>1</v>
      </c>
      <c r="M1359" s="18" t="n">
        <v>80582603.74409218</v>
      </c>
      <c r="N1359" s="18" t="n">
        <v>80954382.9828662</v>
      </c>
      <c r="O1359" s="19" t="n">
        <v>371779.2387740165</v>
      </c>
      <c r="P1359" s="20" t="n">
        <v>0.004613641425073375</v>
      </c>
      <c r="Q1359" s="27">
        <f>IF(O1359&gt;0,O1359,"")</f>
        <v/>
      </c>
      <c r="R1359" s="28">
        <f>IF(O1359&gt;0,P1359,"")</f>
        <v/>
      </c>
    </row>
    <row r="1360">
      <c r="A1360" t="inlineStr">
        <is>
          <t>230020</t>
        </is>
      </c>
      <c r="B1360" t="inlineStr">
        <is>
          <t>Corewell Health Dearborn Hospital</t>
        </is>
      </c>
      <c r="C1360" t="inlineStr">
        <is>
          <t>Michigan</t>
        </is>
      </c>
      <c r="D1360" t="inlineStr">
        <is>
          <t>MI</t>
        </is>
      </c>
      <c r="E1360" t="inlineStr">
        <is>
          <t>East North Central</t>
        </is>
      </c>
      <c r="F1360" t="inlineStr">
        <is>
          <t>Rural Referral Center (RRC)</t>
        </is>
      </c>
      <c r="G1360" s="16" t="n">
        <v>0.9588</v>
      </c>
      <c r="H1360" s="16" t="n">
        <v>0.9109</v>
      </c>
      <c r="I1360" s="16" t="n">
        <v>1.9325</v>
      </c>
      <c r="J1360" s="16" t="n">
        <v>1.93</v>
      </c>
      <c r="K1360" s="17" t="n">
        <v>3670</v>
      </c>
      <c r="L1360" s="16" t="n">
        <v>1</v>
      </c>
      <c r="M1360" s="18" t="n">
        <v>46668030.00686052</v>
      </c>
      <c r="N1360" s="18" t="n">
        <v>46627699.70012572</v>
      </c>
      <c r="O1360" s="19" t="n">
        <v>-40330.30673479289</v>
      </c>
      <c r="P1360" s="20" t="n">
        <v>-0.0008641956116181476</v>
      </c>
      <c r="Q1360" s="27">
        <f>IF(O1360&gt;0,O1360,"")</f>
        <v/>
      </c>
      <c r="R1360" s="28">
        <f>IF(O1360&gt;0,P1360,"")</f>
        <v/>
      </c>
    </row>
    <row r="1361">
      <c r="A1361" t="inlineStr">
        <is>
          <t>230021</t>
        </is>
      </c>
      <c r="B1361" t="inlineStr">
        <is>
          <t>Corewell Health Lakeland Hospitals St Joseph Hospi</t>
        </is>
      </c>
      <c r="C1361" t="inlineStr">
        <is>
          <t>Michigan</t>
        </is>
      </c>
      <c r="D1361" t="inlineStr">
        <is>
          <t>MI</t>
        </is>
      </c>
      <c r="E1361" t="inlineStr">
        <is>
          <t>East North Central</t>
        </is>
      </c>
      <c r="F1361" t="inlineStr">
        <is>
          <t>Rural Referral Center (RRC)</t>
        </is>
      </c>
      <c r="G1361" s="16" t="n">
        <v>0.9588</v>
      </c>
      <c r="H1361" s="16" t="n">
        <v>0.9109</v>
      </c>
      <c r="I1361" s="16" t="n">
        <v>1.8147</v>
      </c>
      <c r="J1361" s="16" t="n">
        <v>1.809</v>
      </c>
      <c r="K1361" s="17" t="n">
        <v>2351</v>
      </c>
      <c r="L1361" s="16" t="n">
        <v>1</v>
      </c>
      <c r="M1361" s="18" t="n">
        <v>28073164.46410502</v>
      </c>
      <c r="N1361" s="18" t="n">
        <v>27997020.38499343</v>
      </c>
      <c r="O1361" s="19" t="n">
        <v>-76144.07911158353</v>
      </c>
      <c r="P1361" s="20" t="n">
        <v>-0.002712343997020466</v>
      </c>
      <c r="Q1361" s="27">
        <f>IF(O1361&gt;0,O1361,"")</f>
        <v/>
      </c>
      <c r="R1361" s="28">
        <f>IF(O1361&gt;0,P1361,"")</f>
        <v/>
      </c>
    </row>
    <row r="1362">
      <c r="A1362" t="inlineStr">
        <is>
          <t>230022</t>
        </is>
      </c>
      <c r="B1362" t="inlineStr">
        <is>
          <t>Insight Hospital And Medical Center Coldwater</t>
        </is>
      </c>
      <c r="C1362" t="inlineStr">
        <is>
          <t>Michigan</t>
        </is>
      </c>
      <c r="D1362" t="inlineStr">
        <is>
          <t>MI</t>
        </is>
      </c>
      <c r="E1362" t="inlineStr">
        <is>
          <t>East North Central</t>
        </is>
      </c>
      <c r="F1362" t="inlineStr">
        <is>
          <t>Rural Referral Center (RRC)</t>
        </is>
      </c>
      <c r="G1362" s="16" t="n">
        <v>0.9588</v>
      </c>
      <c r="H1362" s="16" t="n">
        <v>0.9109</v>
      </c>
      <c r="I1362" s="16" t="n">
        <v>1.2731</v>
      </c>
      <c r="J1362" s="16" t="n">
        <v>1.2614</v>
      </c>
      <c r="K1362" s="17" t="n">
        <v>427</v>
      </c>
      <c r="L1362" s="16" t="n">
        <v>1</v>
      </c>
      <c r="M1362" s="18" t="n">
        <v>3577044.102737199</v>
      </c>
      <c r="N1362" s="18" t="n">
        <v>3545694.544979229</v>
      </c>
      <c r="O1362" s="19" t="n">
        <v>-31349.55775796995</v>
      </c>
      <c r="P1362" s="20" t="n">
        <v>-0.008764095956765215</v>
      </c>
      <c r="Q1362" s="27">
        <f>IF(O1362&gt;0,O1362,"")</f>
        <v/>
      </c>
      <c r="R1362" s="28">
        <f>IF(O1362&gt;0,P1362,"")</f>
        <v/>
      </c>
    </row>
    <row r="1363">
      <c r="A1363" t="inlineStr">
        <is>
          <t>230024</t>
        </is>
      </c>
      <c r="B1363" t="inlineStr">
        <is>
          <t>Sinai-Grace Hospital</t>
        </is>
      </c>
      <c r="C1363" t="inlineStr">
        <is>
          <t>Michigan</t>
        </is>
      </c>
      <c r="D1363" t="inlineStr">
        <is>
          <t>MI</t>
        </is>
      </c>
      <c r="E1363" t="inlineStr">
        <is>
          <t>East North Central</t>
        </is>
      </c>
      <c r="F1363" t="inlineStr">
        <is>
          <t>Rural Referral Center (RRC)</t>
        </is>
      </c>
      <c r="G1363" s="16" t="n">
        <v>0.9588</v>
      </c>
      <c r="H1363" s="16" t="n">
        <v>0.9109</v>
      </c>
      <c r="I1363" s="16" t="n">
        <v>1.9599</v>
      </c>
      <c r="J1363" s="16" t="n">
        <v>1.9462</v>
      </c>
      <c r="K1363" s="17" t="n">
        <v>1475</v>
      </c>
      <c r="L1363" s="16" t="n">
        <v>1</v>
      </c>
      <c r="M1363" s="18" t="n">
        <v>19022160.19759636</v>
      </c>
      <c r="N1363" s="18" t="n">
        <v>18897315.15941712</v>
      </c>
      <c r="O1363" s="19" t="n">
        <v>-124845.0381792411</v>
      </c>
      <c r="P1363" s="20" t="n">
        <v>-0.006563136724871895</v>
      </c>
      <c r="Q1363" s="27">
        <f>IF(O1363&gt;0,O1363,"")</f>
        <v/>
      </c>
      <c r="R1363" s="28">
        <f>IF(O1363&gt;0,P1363,"")</f>
        <v/>
      </c>
    </row>
    <row r="1364">
      <c r="A1364" t="inlineStr">
        <is>
          <t>230029</t>
        </is>
      </c>
      <c r="B1364" t="inlineStr">
        <is>
          <t>Trinity Health Oakland Hospital</t>
        </is>
      </c>
      <c r="C1364" t="inlineStr">
        <is>
          <t>Michigan</t>
        </is>
      </c>
      <c r="D1364" t="inlineStr">
        <is>
          <t>MI</t>
        </is>
      </c>
      <c r="E1364" t="inlineStr">
        <is>
          <t>East North Central</t>
        </is>
      </c>
      <c r="F1364" t="inlineStr">
        <is>
          <t>Rural Referral Center (RRC)</t>
        </is>
      </c>
      <c r="G1364" s="16" t="n">
        <v>0.9588</v>
      </c>
      <c r="H1364" s="16" t="n">
        <v>0.9109</v>
      </c>
      <c r="I1364" s="16" t="n">
        <v>1.8655</v>
      </c>
      <c r="J1364" s="16" t="n">
        <v>1.8641</v>
      </c>
      <c r="K1364" s="17" t="n">
        <v>3749</v>
      </c>
      <c r="L1364" s="16" t="n">
        <v>1</v>
      </c>
      <c r="M1364" s="18" t="n">
        <v>46019786.06395914</v>
      </c>
      <c r="N1364" s="18" t="n">
        <v>46005024.2967423</v>
      </c>
      <c r="O1364" s="19" t="n">
        <v>-14761.7672168389</v>
      </c>
      <c r="P1364" s="20" t="n">
        <v>-0.0003207700095850668</v>
      </c>
      <c r="Q1364" s="27">
        <f>IF(O1364&gt;0,O1364,"")</f>
        <v/>
      </c>
      <c r="R1364" s="28">
        <f>IF(O1364&gt;0,P1364,"")</f>
        <v/>
      </c>
    </row>
    <row r="1365">
      <c r="A1365" t="inlineStr">
        <is>
          <t>230030</t>
        </is>
      </c>
      <c r="B1365" t="inlineStr">
        <is>
          <t>Mymichigan Medical Center Alma</t>
        </is>
      </c>
      <c r="C1365" t="inlineStr">
        <is>
          <t>Michigan</t>
        </is>
      </c>
      <c r="D1365" t="inlineStr">
        <is>
          <t>MI</t>
        </is>
      </c>
      <c r="E1365" t="inlineStr">
        <is>
          <t>East North Central</t>
        </is>
      </c>
      <c r="F1365" t="inlineStr">
        <is>
          <t>Rural Referral Center (RRC)</t>
        </is>
      </c>
      <c r="G1365" s="16" t="n">
        <v>0.9588</v>
      </c>
      <c r="H1365" s="16" t="n">
        <v>0.9109</v>
      </c>
      <c r="I1365" s="16" t="n">
        <v>1.4743</v>
      </c>
      <c r="J1365" s="16" t="n">
        <v>1.4579</v>
      </c>
      <c r="K1365" s="17" t="n">
        <v>827</v>
      </c>
      <c r="L1365" s="16" t="n">
        <v>1</v>
      </c>
      <c r="M1365" s="18" t="n">
        <v>8022787.269324393</v>
      </c>
      <c r="N1365" s="18" t="n">
        <v>7936953.995546666</v>
      </c>
      <c r="O1365" s="19" t="n">
        <v>-85833.27377772704</v>
      </c>
      <c r="P1365" s="20" t="n">
        <v>-0.01069868499516567</v>
      </c>
      <c r="Q1365" s="27">
        <f>IF(O1365&gt;0,O1365,"")</f>
        <v/>
      </c>
      <c r="R1365" s="28">
        <f>IF(O1365&gt;0,P1365,"")</f>
        <v/>
      </c>
    </row>
    <row r="1366">
      <c r="A1366" t="inlineStr">
        <is>
          <t>230031</t>
        </is>
      </c>
      <c r="B1366" t="inlineStr">
        <is>
          <t>Lake Huron Medical Center</t>
        </is>
      </c>
      <c r="C1366" t="inlineStr">
        <is>
          <t>Michigan</t>
        </is>
      </c>
      <c r="D1366" t="inlineStr">
        <is>
          <t>MI</t>
        </is>
      </c>
      <c r="E1366" t="inlineStr">
        <is>
          <t>East North Central</t>
        </is>
      </c>
      <c r="F1366" t="inlineStr">
        <is>
          <t>IPPS</t>
        </is>
      </c>
      <c r="G1366" s="16" t="n">
        <v>0.9588</v>
      </c>
      <c r="H1366" s="16" t="n">
        <v>0.9109</v>
      </c>
      <c r="I1366" s="16" t="n">
        <v>1.5975</v>
      </c>
      <c r="J1366" s="16" t="n">
        <v>1.582</v>
      </c>
      <c r="K1366" s="17" t="n">
        <v>831</v>
      </c>
      <c r="L1366" s="16" t="n">
        <v>1</v>
      </c>
      <c r="M1366" s="18" t="n">
        <v>8735259.118517328</v>
      </c>
      <c r="N1366" s="18" t="n">
        <v>8654223.770548586</v>
      </c>
      <c r="O1366" s="19" t="n">
        <v>-81035.34796874225</v>
      </c>
      <c r="P1366" s="20" t="n">
        <v>-0.009276811010329447</v>
      </c>
      <c r="Q1366" s="27">
        <f>IF(O1366&gt;0,O1366,"")</f>
        <v/>
      </c>
      <c r="R1366" s="28">
        <f>IF(O1366&gt;0,P1366,"")</f>
        <v/>
      </c>
    </row>
    <row r="1367">
      <c r="A1367" t="inlineStr">
        <is>
          <t>230035</t>
        </is>
      </c>
      <c r="B1367" t="inlineStr">
        <is>
          <t>Corewell Health United Hospital</t>
        </is>
      </c>
      <c r="C1367" t="inlineStr">
        <is>
          <t>Michigan</t>
        </is>
      </c>
      <c r="D1367" t="inlineStr">
        <is>
          <t>MI</t>
        </is>
      </c>
      <c r="E1367" t="inlineStr">
        <is>
          <t>East North Central</t>
        </is>
      </c>
      <c r="F1367" t="inlineStr">
        <is>
          <t>IPPS</t>
        </is>
      </c>
      <c r="G1367" s="16" t="n">
        <v>0.9588</v>
      </c>
      <c r="H1367" s="16" t="n">
        <v>0.9109</v>
      </c>
      <c r="I1367" s="16" t="n">
        <v>1.33</v>
      </c>
      <c r="J1367" s="16" t="n">
        <v>1.3129</v>
      </c>
      <c r="K1367" s="17" t="n">
        <v>476</v>
      </c>
      <c r="L1367" s="16" t="n">
        <v>1</v>
      </c>
      <c r="M1367" s="18" t="n">
        <v>4165743.211697693</v>
      </c>
      <c r="N1367" s="18" t="n">
        <v>4113951.984537343</v>
      </c>
      <c r="O1367" s="19" t="n">
        <v>-51791.22716035042</v>
      </c>
      <c r="P1367" s="20" t="n">
        <v>-0.0124326499566553</v>
      </c>
      <c r="Q1367" s="27">
        <f>IF(O1367&gt;0,O1367,"")</f>
        <v/>
      </c>
      <c r="R1367" s="28">
        <f>IF(O1367&gt;0,P1367,"")</f>
        <v/>
      </c>
    </row>
    <row r="1368">
      <c r="A1368" t="inlineStr">
        <is>
          <t>230036</t>
        </is>
      </c>
      <c r="B1368" t="inlineStr">
        <is>
          <t>Mymichigan Medical Center Alpena</t>
        </is>
      </c>
      <c r="C1368" t="inlineStr">
        <is>
          <t>Michigan</t>
        </is>
      </c>
      <c r="D1368" t="inlineStr">
        <is>
          <t>MI</t>
        </is>
      </c>
      <c r="E1368" t="inlineStr">
        <is>
          <t>East North Central</t>
        </is>
      </c>
      <c r="F1368" t="inlineStr">
        <is>
          <t>SCH/RRC</t>
        </is>
      </c>
      <c r="G1368" s="16" t="n">
        <v>0.9588</v>
      </c>
      <c r="H1368" s="16" t="n">
        <v>0.9109</v>
      </c>
      <c r="I1368" s="16" t="n">
        <v>1.4917</v>
      </c>
      <c r="J1368" s="16" t="n">
        <v>1.4805</v>
      </c>
      <c r="K1368" s="17" t="n">
        <v>1118</v>
      </c>
      <c r="L1368" s="16" t="n">
        <v>1</v>
      </c>
      <c r="M1368" s="18" t="n">
        <v>10973803.89280723</v>
      </c>
      <c r="N1368" s="18" t="n">
        <v>10896093.78887047</v>
      </c>
      <c r="O1368" s="19" t="n">
        <v>-77710.10393676907</v>
      </c>
      <c r="P1368" s="20" t="n">
        <v>-0.007081419049934368</v>
      </c>
      <c r="Q1368" s="27">
        <f>IF(O1368&gt;0,O1368,"")</f>
        <v/>
      </c>
      <c r="R1368" s="28">
        <f>IF(O1368&gt;0,P1368,"")</f>
        <v/>
      </c>
    </row>
    <row r="1369">
      <c r="A1369" t="inlineStr">
        <is>
          <t>230037</t>
        </is>
      </c>
      <c r="B1369" t="inlineStr">
        <is>
          <t>Hillsdale Hospital</t>
        </is>
      </c>
      <c r="C1369" t="inlineStr">
        <is>
          <t>Michigan</t>
        </is>
      </c>
      <c r="D1369" t="inlineStr">
        <is>
          <t>MI</t>
        </is>
      </c>
      <c r="E1369" t="inlineStr">
        <is>
          <t>East North Central</t>
        </is>
      </c>
      <c r="F1369" t="inlineStr">
        <is>
          <t>Rural Referral Center (RRC)</t>
        </is>
      </c>
      <c r="G1369" s="16" t="n">
        <v>0.9588</v>
      </c>
      <c r="H1369" s="16" t="n">
        <v>0.9412</v>
      </c>
      <c r="I1369" s="16" t="n">
        <v>1.5161</v>
      </c>
      <c r="J1369" s="16" t="n">
        <v>1.5101</v>
      </c>
      <c r="K1369" s="17" t="n">
        <v>267</v>
      </c>
      <c r="L1369" s="16" t="n">
        <v>1</v>
      </c>
      <c r="M1369" s="18" t="n">
        <v>2663624.560291039</v>
      </c>
      <c r="N1369" s="18" t="n">
        <v>2707001.894669303</v>
      </c>
      <c r="O1369" s="19" t="n">
        <v>43377.33437826391</v>
      </c>
      <c r="P1369" s="20" t="n">
        <v>0.01628507824448214</v>
      </c>
      <c r="Q1369" s="27">
        <f>IF(O1369&gt;0,O1369,"")</f>
        <v/>
      </c>
      <c r="R1369" s="28">
        <f>IF(O1369&gt;0,P1369,"")</f>
        <v/>
      </c>
    </row>
    <row r="1370">
      <c r="A1370" t="inlineStr">
        <is>
          <t>230038</t>
        </is>
      </c>
      <c r="B1370" t="inlineStr">
        <is>
          <t>Corewell Health Grand Rapids Hospitals Butterworth</t>
        </is>
      </c>
      <c r="C1370" t="inlineStr">
        <is>
          <t>Michigan</t>
        </is>
      </c>
      <c r="D1370" t="inlineStr">
        <is>
          <t>MI</t>
        </is>
      </c>
      <c r="E1370" t="inlineStr">
        <is>
          <t>East North Central</t>
        </is>
      </c>
      <c r="F1370" t="inlineStr">
        <is>
          <t>Rural Referral Center (RRC)</t>
        </is>
      </c>
      <c r="G1370" s="16" t="n">
        <v>0.9588</v>
      </c>
      <c r="H1370" s="16" t="n">
        <v>0.9109</v>
      </c>
      <c r="I1370" s="16" t="n">
        <v>2.3004</v>
      </c>
      <c r="J1370" s="16" t="n">
        <v>2.3076</v>
      </c>
      <c r="K1370" s="17" t="n">
        <v>7162</v>
      </c>
      <c r="L1370" s="16" t="n">
        <v>1</v>
      </c>
      <c r="M1370" s="18" t="n">
        <v>108410557.3547803</v>
      </c>
      <c r="N1370" s="18" t="n">
        <v>108796635.3331463</v>
      </c>
      <c r="O1370" s="19" t="n">
        <v>386077.9783660322</v>
      </c>
      <c r="P1370" s="20" t="n">
        <v>0.003561258126388634</v>
      </c>
      <c r="Q1370" s="27">
        <f>IF(O1370&gt;0,O1370,"")</f>
        <v/>
      </c>
      <c r="R1370" s="28">
        <f>IF(O1370&gt;0,P1370,"")</f>
        <v/>
      </c>
    </row>
    <row r="1371">
      <c r="A1371" t="inlineStr">
        <is>
          <t>230041</t>
        </is>
      </c>
      <c r="B1371" t="inlineStr">
        <is>
          <t>Mclaren Bay Region</t>
        </is>
      </c>
      <c r="C1371" t="inlineStr">
        <is>
          <t>Michigan</t>
        </is>
      </c>
      <c r="D1371" t="inlineStr">
        <is>
          <t>MI</t>
        </is>
      </c>
      <c r="E1371" t="inlineStr">
        <is>
          <t>East North Central</t>
        </is>
      </c>
      <c r="F1371" t="inlineStr">
        <is>
          <t>Rural Referral Center (RRC)</t>
        </is>
      </c>
      <c r="G1371" s="16" t="n">
        <v>0.9588</v>
      </c>
      <c r="H1371" s="16" t="n">
        <v>0.9109</v>
      </c>
      <c r="I1371" s="16" t="n">
        <v>2.0223</v>
      </c>
      <c r="J1371" s="16" t="n">
        <v>2.0253</v>
      </c>
      <c r="K1371" s="17" t="n">
        <v>2375</v>
      </c>
      <c r="L1371" s="16" t="n">
        <v>1</v>
      </c>
      <c r="M1371" s="18" t="n">
        <v>31604075.9942086</v>
      </c>
      <c r="N1371" s="18" t="n">
        <v>31664569.95966858</v>
      </c>
      <c r="O1371" s="19" t="n">
        <v>60493.96545997635</v>
      </c>
      <c r="P1371" s="20" t="n">
        <v>0.001914119098785289</v>
      </c>
      <c r="Q1371" s="27">
        <f>IF(O1371&gt;0,O1371,"")</f>
        <v/>
      </c>
      <c r="R1371" s="28">
        <f>IF(O1371&gt;0,P1371,"")</f>
        <v/>
      </c>
    </row>
    <row r="1372">
      <c r="A1372" t="inlineStr">
        <is>
          <t>230046</t>
        </is>
      </c>
      <c r="B1372" t="inlineStr">
        <is>
          <t>University Of Michigan Health</t>
        </is>
      </c>
      <c r="C1372" t="inlineStr">
        <is>
          <t>Michigan</t>
        </is>
      </c>
      <c r="D1372" t="inlineStr">
        <is>
          <t>MI</t>
        </is>
      </c>
      <c r="E1372" t="inlineStr">
        <is>
          <t>East North Central</t>
        </is>
      </c>
      <c r="F1372" t="inlineStr">
        <is>
          <t>Rural Referral Center (RRC)</t>
        </is>
      </c>
      <c r="G1372" s="16" t="n">
        <v>0.9588</v>
      </c>
      <c r="H1372" s="16" t="n">
        <v>0.9778</v>
      </c>
      <c r="I1372" s="16" t="n">
        <v>2.5489</v>
      </c>
      <c r="J1372" s="16" t="n">
        <v>2.5652</v>
      </c>
      <c r="K1372" s="17" t="n">
        <v>7552</v>
      </c>
      <c r="L1372" s="16" t="n">
        <v>1</v>
      </c>
      <c r="M1372" s="18" t="n">
        <v>126662682.1437753</v>
      </c>
      <c r="N1372" s="18" t="n">
        <v>133126374.0202013</v>
      </c>
      <c r="O1372" s="19" t="n">
        <v>6463691.876425922</v>
      </c>
      <c r="P1372" s="20" t="n">
        <v>0.05103075165492674</v>
      </c>
      <c r="Q1372" s="27">
        <f>IF(O1372&gt;0,O1372,"")</f>
        <v/>
      </c>
      <c r="R1372" s="28">
        <f>IF(O1372&gt;0,P1372,"")</f>
        <v/>
      </c>
    </row>
    <row r="1373">
      <c r="A1373" t="inlineStr">
        <is>
          <t>230047</t>
        </is>
      </c>
      <c r="B1373" t="inlineStr">
        <is>
          <t>Henry Ford Health Macomb Hospital</t>
        </is>
      </c>
      <c r="C1373" t="inlineStr">
        <is>
          <t>Michigan</t>
        </is>
      </c>
      <c r="D1373" t="inlineStr">
        <is>
          <t>MI</t>
        </is>
      </c>
      <c r="E1373" t="inlineStr">
        <is>
          <t>East North Central</t>
        </is>
      </c>
      <c r="F1373" t="inlineStr">
        <is>
          <t>Rural Referral Center (RRC)</t>
        </is>
      </c>
      <c r="G1373" s="16" t="n">
        <v>0.9588</v>
      </c>
      <c r="H1373" s="16" t="n">
        <v>0.9109</v>
      </c>
      <c r="I1373" s="16" t="n">
        <v>1.8483</v>
      </c>
      <c r="J1373" s="16" t="n">
        <v>1.8462</v>
      </c>
      <c r="K1373" s="17" t="n">
        <v>4917</v>
      </c>
      <c r="L1373" s="16" t="n">
        <v>1</v>
      </c>
      <c r="M1373" s="18" t="n">
        <v>59800742.09754726</v>
      </c>
      <c r="N1373" s="18" t="n">
        <v>59758484.14103877</v>
      </c>
      <c r="O1373" s="19" t="n">
        <v>-42257.95650849491</v>
      </c>
      <c r="P1373" s="20" t="n">
        <v>-0.0007066460218765099</v>
      </c>
      <c r="Q1373" s="27">
        <f>IF(O1373&gt;0,O1373,"")</f>
        <v/>
      </c>
      <c r="R1373" s="28">
        <f>IF(O1373&gt;0,P1373,"")</f>
        <v/>
      </c>
    </row>
    <row r="1374">
      <c r="A1374" t="inlineStr">
        <is>
          <t>230053</t>
        </is>
      </c>
      <c r="B1374" t="inlineStr">
        <is>
          <t>Henry Ford Health Hospital</t>
        </is>
      </c>
      <c r="C1374" t="inlineStr">
        <is>
          <t>Michigan</t>
        </is>
      </c>
      <c r="D1374" t="inlineStr">
        <is>
          <t>MI</t>
        </is>
      </c>
      <c r="E1374" t="inlineStr">
        <is>
          <t>East North Central</t>
        </is>
      </c>
      <c r="F1374" t="inlineStr">
        <is>
          <t>Rural Referral Center (RRC)</t>
        </is>
      </c>
      <c r="G1374" s="16" t="n">
        <v>0.9588</v>
      </c>
      <c r="H1374" s="16" t="n">
        <v>0.9109</v>
      </c>
      <c r="I1374" s="16" t="n">
        <v>2.5894</v>
      </c>
      <c r="J1374" s="16" t="n">
        <v>2.6009</v>
      </c>
      <c r="K1374" s="17" t="n">
        <v>4775</v>
      </c>
      <c r="L1374" s="16" t="n">
        <v>1</v>
      </c>
      <c r="M1374" s="18" t="n">
        <v>81359153.47281034</v>
      </c>
      <c r="N1374" s="18" t="n">
        <v>81755625.97118807</v>
      </c>
      <c r="O1374" s="19" t="n">
        <v>396472.4983777255</v>
      </c>
      <c r="P1374" s="20" t="n">
        <v>0.004873114842698355</v>
      </c>
      <c r="Q1374" s="27">
        <f>IF(O1374&gt;0,O1374,"")</f>
        <v/>
      </c>
      <c r="R1374" s="28">
        <f>IF(O1374&gt;0,P1374,"")</f>
        <v/>
      </c>
    </row>
    <row r="1375">
      <c r="A1375" t="inlineStr">
        <is>
          <t>230054</t>
        </is>
      </c>
      <c r="B1375" t="inlineStr">
        <is>
          <t>Up Health System - Marquette</t>
        </is>
      </c>
      <c r="C1375" t="inlineStr">
        <is>
          <t>Michigan</t>
        </is>
      </c>
      <c r="D1375" t="inlineStr">
        <is>
          <t>MI</t>
        </is>
      </c>
      <c r="E1375" t="inlineStr">
        <is>
          <t>East North Central</t>
        </is>
      </c>
      <c r="F1375" t="inlineStr">
        <is>
          <t>SCH/RRC</t>
        </is>
      </c>
      <c r="G1375" s="16" t="n">
        <v>0.9588</v>
      </c>
      <c r="H1375" s="16" t="n">
        <v>0.9366</v>
      </c>
      <c r="I1375" s="16" t="n">
        <v>2.1473</v>
      </c>
      <c r="J1375" s="16" t="n">
        <v>2.1499</v>
      </c>
      <c r="K1375" s="17" t="n">
        <v>1639</v>
      </c>
      <c r="L1375" s="16" t="n">
        <v>1</v>
      </c>
      <c r="M1375" s="18" t="n">
        <v>23158241.53836196</v>
      </c>
      <c r="N1375" s="18" t="n">
        <v>23587473.58895532</v>
      </c>
      <c r="O1375" s="19" t="n">
        <v>429232.0505933613</v>
      </c>
      <c r="P1375" s="20" t="n">
        <v>0.01853474279911677</v>
      </c>
      <c r="Q1375" s="27">
        <f>IF(O1375&gt;0,O1375,"")</f>
        <v/>
      </c>
      <c r="R1375" s="28">
        <f>IF(O1375&gt;0,P1375,"")</f>
        <v/>
      </c>
    </row>
    <row r="1376">
      <c r="A1376" t="inlineStr">
        <is>
          <t>230055</t>
        </is>
      </c>
      <c r="B1376" t="inlineStr">
        <is>
          <t>Marshfield Medical Center</t>
        </is>
      </c>
      <c r="C1376" t="inlineStr">
        <is>
          <t>Michigan</t>
        </is>
      </c>
      <c r="D1376" t="inlineStr">
        <is>
          <t>MI</t>
        </is>
      </c>
      <c r="E1376" t="inlineStr">
        <is>
          <t>East North Central</t>
        </is>
      </c>
      <c r="F1376" t="inlineStr">
        <is>
          <t>Sole Community Hospital (SCH)</t>
        </is>
      </c>
      <c r="G1376" s="16" t="n">
        <v>0.9588</v>
      </c>
      <c r="H1376" s="16" t="n">
        <v>0.9109</v>
      </c>
      <c r="I1376" s="16" t="n">
        <v>1.5046</v>
      </c>
      <c r="J1376" s="16" t="n">
        <v>1.4933</v>
      </c>
      <c r="K1376" s="17" t="n">
        <v>527</v>
      </c>
      <c r="L1376" s="16" t="n">
        <v>1</v>
      </c>
      <c r="M1376" s="18" t="n">
        <v>5217537.441620054</v>
      </c>
      <c r="N1376" s="18" t="n">
        <v>5180578.965153423</v>
      </c>
      <c r="O1376" s="19" t="n">
        <v>-36958.47646663059</v>
      </c>
      <c r="P1376" s="20" t="n">
        <v>-0.00708350958285695</v>
      </c>
      <c r="Q1376" s="27">
        <f>IF(O1376&gt;0,O1376,"")</f>
        <v/>
      </c>
      <c r="R1376" s="28">
        <f>IF(O1376&gt;0,P1376,"")</f>
        <v/>
      </c>
    </row>
    <row r="1377">
      <c r="A1377" t="inlineStr">
        <is>
          <t>230058</t>
        </is>
      </c>
      <c r="B1377" t="inlineStr">
        <is>
          <t>Munson Healthcare Grayling Hospital</t>
        </is>
      </c>
      <c r="C1377" t="inlineStr">
        <is>
          <t>Michigan</t>
        </is>
      </c>
      <c r="D1377" t="inlineStr">
        <is>
          <t>MI</t>
        </is>
      </c>
      <c r="E1377" t="inlineStr">
        <is>
          <t>East North Central</t>
        </is>
      </c>
      <c r="F1377" t="inlineStr">
        <is>
          <t>Sole Community Hospital (SCH)</t>
        </is>
      </c>
      <c r="G1377" s="16" t="n">
        <v>0.9588</v>
      </c>
      <c r="H1377" s="16" t="n">
        <v>0.9109</v>
      </c>
      <c r="I1377" s="16" t="n">
        <v>1.4264</v>
      </c>
      <c r="J1377" s="16" t="n">
        <v>1.4125</v>
      </c>
      <c r="K1377" s="17" t="n">
        <v>440</v>
      </c>
      <c r="L1377" s="16" t="n">
        <v>1</v>
      </c>
      <c r="M1377" s="18" t="n">
        <v>4129789.428749699</v>
      </c>
      <c r="N1377" s="18" t="n">
        <v>4091304.00017339</v>
      </c>
      <c r="O1377" s="19" t="n">
        <v>-38485.42857630877</v>
      </c>
      <c r="P1377" s="20" t="n">
        <v>-0.009318980844008867</v>
      </c>
      <c r="Q1377" s="27">
        <f>IF(O1377&gt;0,O1377,"")</f>
        <v/>
      </c>
      <c r="R1377" s="28">
        <f>IF(O1377&gt;0,P1377,"")</f>
        <v/>
      </c>
    </row>
    <row r="1378">
      <c r="A1378" t="inlineStr">
        <is>
          <t>230059</t>
        </is>
      </c>
      <c r="B1378" t="inlineStr">
        <is>
          <t>Trinity Health Grand Rapids Hospital</t>
        </is>
      </c>
      <c r="C1378" t="inlineStr">
        <is>
          <t>Michigan</t>
        </is>
      </c>
      <c r="D1378" t="inlineStr">
        <is>
          <t>MI</t>
        </is>
      </c>
      <c r="E1378" t="inlineStr">
        <is>
          <t>East North Central</t>
        </is>
      </c>
      <c r="F1378" t="inlineStr">
        <is>
          <t>Rural Referral Center (RRC)</t>
        </is>
      </c>
      <c r="G1378" s="16" t="n">
        <v>0.9588</v>
      </c>
      <c r="H1378" s="16" t="n">
        <v>0.9109</v>
      </c>
      <c r="I1378" s="16" t="n">
        <v>1.8622</v>
      </c>
      <c r="J1378" s="16" t="n">
        <v>1.8558</v>
      </c>
      <c r="K1378" s="17" t="n">
        <v>1988</v>
      </c>
      <c r="L1378" s="16" t="n">
        <v>1</v>
      </c>
      <c r="M1378" s="18" t="n">
        <v>24359961.85875562</v>
      </c>
      <c r="N1378" s="18" t="n">
        <v>24286680.97100771</v>
      </c>
      <c r="O1378" s="19" t="n">
        <v>-73280.88774790615</v>
      </c>
      <c r="P1378" s="20" t="n">
        <v>-0.003008251333594229</v>
      </c>
      <c r="Q1378" s="27">
        <f>IF(O1378&gt;0,O1378,"")</f>
        <v/>
      </c>
      <c r="R1378" s="28">
        <f>IF(O1378&gt;0,P1378,"")</f>
        <v/>
      </c>
    </row>
    <row r="1379">
      <c r="A1379" t="inlineStr">
        <is>
          <t>230066</t>
        </is>
      </c>
      <c r="B1379" t="inlineStr">
        <is>
          <t>Trinity Health Muskegon Hospital</t>
        </is>
      </c>
      <c r="C1379" t="inlineStr">
        <is>
          <t>Michigan</t>
        </is>
      </c>
      <c r="D1379" t="inlineStr">
        <is>
          <t>MI</t>
        </is>
      </c>
      <c r="E1379" t="inlineStr">
        <is>
          <t>East North Central</t>
        </is>
      </c>
      <c r="F1379" t="inlineStr">
        <is>
          <t>Sole Community Hospital (SCH)</t>
        </is>
      </c>
      <c r="G1379" s="16" t="n">
        <v>0.9588</v>
      </c>
      <c r="H1379" s="16" t="n">
        <v>0.9109</v>
      </c>
      <c r="I1379" s="16" t="n">
        <v>2.2045</v>
      </c>
      <c r="J1379" s="16" t="n">
        <v>2.2106</v>
      </c>
      <c r="K1379" s="17" t="n">
        <v>2372</v>
      </c>
      <c r="L1379" s="16" t="n">
        <v>1</v>
      </c>
      <c r="M1379" s="18" t="n">
        <v>34407941.36438507</v>
      </c>
      <c r="N1379" s="18" t="n">
        <v>34517987.56112949</v>
      </c>
      <c r="O1379" s="19" t="n">
        <v>110046.1967444196</v>
      </c>
      <c r="P1379" s="20" t="n">
        <v>0.003198279012946881</v>
      </c>
      <c r="Q1379" s="27">
        <f>IF(O1379&gt;0,O1379,"")</f>
        <v/>
      </c>
      <c r="R1379" s="28">
        <f>IF(O1379&gt;0,P1379,"")</f>
        <v/>
      </c>
    </row>
    <row r="1380">
      <c r="A1380" t="inlineStr">
        <is>
          <t>230069</t>
        </is>
      </c>
      <c r="B1380" t="inlineStr">
        <is>
          <t>Trinity Health Livingston Hospital</t>
        </is>
      </c>
      <c r="C1380" t="inlineStr">
        <is>
          <t>Michigan</t>
        </is>
      </c>
      <c r="D1380" t="inlineStr">
        <is>
          <t>MI</t>
        </is>
      </c>
      <c r="E1380" t="inlineStr">
        <is>
          <t>East North Central</t>
        </is>
      </c>
      <c r="F1380" t="inlineStr">
        <is>
          <t>IPPS</t>
        </is>
      </c>
      <c r="G1380" s="16" t="n">
        <v>0.9623</v>
      </c>
      <c r="H1380" s="16" t="n">
        <v>0.9142</v>
      </c>
      <c r="I1380" s="16" t="n">
        <v>1.441</v>
      </c>
      <c r="J1380" s="16" t="n">
        <v>1.4269</v>
      </c>
      <c r="K1380" s="17" t="n">
        <v>1038</v>
      </c>
      <c r="L1380" s="16" t="n">
        <v>1</v>
      </c>
      <c r="M1380" s="18" t="n">
        <v>9864186.707387047</v>
      </c>
      <c r="N1380" s="18" t="n">
        <v>9771270.023376189</v>
      </c>
      <c r="O1380" s="19" t="n">
        <v>-92916.68401085772</v>
      </c>
      <c r="P1380" s="20" t="n">
        <v>-0.009419599077668988</v>
      </c>
      <c r="Q1380" s="27">
        <f>IF(O1380&gt;0,O1380,"")</f>
        <v/>
      </c>
      <c r="R1380" s="28">
        <f>IF(O1380&gt;0,P1380,"")</f>
        <v/>
      </c>
    </row>
    <row r="1381">
      <c r="A1381" t="inlineStr">
        <is>
          <t>230070</t>
        </is>
      </c>
      <c r="B1381" t="inlineStr">
        <is>
          <t>Covenant Medical Center</t>
        </is>
      </c>
      <c r="C1381" t="inlineStr">
        <is>
          <t>Michigan</t>
        </is>
      </c>
      <c r="D1381" t="inlineStr">
        <is>
          <t>MI</t>
        </is>
      </c>
      <c r="E1381" t="inlineStr">
        <is>
          <t>East North Central</t>
        </is>
      </c>
      <c r="F1381" t="inlineStr">
        <is>
          <t>Rural Referral Center (RRC)</t>
        </is>
      </c>
      <c r="G1381" s="16" t="n">
        <v>0.9588</v>
      </c>
      <c r="H1381" s="16" t="n">
        <v>0.9109</v>
      </c>
      <c r="I1381" s="16" t="n">
        <v>1.8059</v>
      </c>
      <c r="J1381" s="16" t="n">
        <v>1.8019</v>
      </c>
      <c r="K1381" s="17" t="n">
        <v>4439</v>
      </c>
      <c r="L1381" s="16" t="n">
        <v>1</v>
      </c>
      <c r="M1381" s="18" t="n">
        <v>52748819.48789345</v>
      </c>
      <c r="N1381" s="18" t="n">
        <v>52654615.75101091</v>
      </c>
      <c r="O1381" s="19" t="n">
        <v>-94203.73688254505</v>
      </c>
      <c r="P1381" s="20" t="n">
        <v>-0.001785892799063798</v>
      </c>
      <c r="Q1381" s="27">
        <f>IF(O1381&gt;0,O1381,"")</f>
        <v/>
      </c>
      <c r="R1381" s="28">
        <f>IF(O1381&gt;0,P1381,"")</f>
        <v/>
      </c>
    </row>
    <row r="1382">
      <c r="A1382" t="inlineStr">
        <is>
          <t>230071</t>
        </is>
      </c>
      <c r="B1382" t="inlineStr">
        <is>
          <t>Straith Hospital For Special Surgery</t>
        </is>
      </c>
      <c r="C1382" t="inlineStr">
        <is>
          <t>Michigan</t>
        </is>
      </c>
      <c r="D1382" t="inlineStr">
        <is>
          <t>MI</t>
        </is>
      </c>
      <c r="E1382" t="inlineStr">
        <is>
          <t>East North Central</t>
        </is>
      </c>
      <c r="F1382" t="inlineStr">
        <is>
          <t>IPPS</t>
        </is>
      </c>
      <c r="G1382" s="16" t="n">
        <v>0.9588</v>
      </c>
      <c r="H1382" s="16" t="n">
        <v>0.9109</v>
      </c>
      <c r="I1382" s="16" t="n">
        <v>1.3454</v>
      </c>
      <c r="J1382" s="16" t="n">
        <v>1.2922</v>
      </c>
      <c r="K1382" s="17" t="n">
        <v>430</v>
      </c>
      <c r="L1382" s="16" t="n">
        <v>1</v>
      </c>
      <c r="M1382" s="18" t="n">
        <v>3806744.952166824</v>
      </c>
      <c r="N1382" s="18" t="n">
        <v>3657790.349928148</v>
      </c>
      <c r="O1382" s="19" t="n">
        <v>-148954.602238676</v>
      </c>
      <c r="P1382" s="20" t="n">
        <v>-0.03912912583068906</v>
      </c>
      <c r="Q1382" s="27">
        <f>IF(O1382&gt;0,O1382,"")</f>
        <v/>
      </c>
      <c r="R1382" s="28">
        <f>IF(O1382&gt;0,P1382,"")</f>
        <v/>
      </c>
    </row>
    <row r="1383">
      <c r="A1383" t="inlineStr">
        <is>
          <t>230072</t>
        </is>
      </c>
      <c r="B1383" t="inlineStr">
        <is>
          <t>Holland Community Hospital</t>
        </is>
      </c>
      <c r="C1383" t="inlineStr">
        <is>
          <t>Michigan</t>
        </is>
      </c>
      <c r="D1383" t="inlineStr">
        <is>
          <t>MI</t>
        </is>
      </c>
      <c r="E1383" t="inlineStr">
        <is>
          <t>East North Central</t>
        </is>
      </c>
      <c r="F1383" t="inlineStr">
        <is>
          <t>IPPS</t>
        </is>
      </c>
      <c r="G1383" s="16" t="n">
        <v>0.9588</v>
      </c>
      <c r="H1383" s="16" t="n">
        <v>0.9109</v>
      </c>
      <c r="I1383" s="16" t="n">
        <v>1.5274</v>
      </c>
      <c r="J1383" s="16" t="n">
        <v>1.5149</v>
      </c>
      <c r="K1383" s="17" t="n">
        <v>860</v>
      </c>
      <c r="L1383" s="16" t="n">
        <v>1</v>
      </c>
      <c r="M1383" s="18" t="n">
        <v>8643410.49493029</v>
      </c>
      <c r="N1383" s="18" t="n">
        <v>8576360.627002243</v>
      </c>
      <c r="O1383" s="19" t="n">
        <v>-67049.86792804673</v>
      </c>
      <c r="P1383" s="20" t="n">
        <v>-0.007757339301121264</v>
      </c>
      <c r="Q1383" s="27">
        <f>IF(O1383&gt;0,O1383,"")</f>
        <v/>
      </c>
      <c r="R1383" s="28">
        <f>IF(O1383&gt;0,P1383,"")</f>
        <v/>
      </c>
    </row>
    <row r="1384">
      <c r="A1384" t="inlineStr">
        <is>
          <t>230075</t>
        </is>
      </c>
      <c r="B1384" t="inlineStr">
        <is>
          <t>Bronson Battle Creek Hospital</t>
        </is>
      </c>
      <c r="C1384" t="inlineStr">
        <is>
          <t>Michigan</t>
        </is>
      </c>
      <c r="D1384" t="inlineStr">
        <is>
          <t>MI</t>
        </is>
      </c>
      <c r="E1384" t="inlineStr">
        <is>
          <t>East North Central</t>
        </is>
      </c>
      <c r="F1384" t="inlineStr">
        <is>
          <t>Rural Referral Center (RRC)</t>
        </is>
      </c>
      <c r="G1384" s="16" t="n">
        <v>0.9588</v>
      </c>
      <c r="H1384" s="16" t="n">
        <v>0.9109</v>
      </c>
      <c r="I1384" s="16" t="n">
        <v>1.4869</v>
      </c>
      <c r="J1384" s="16" t="n">
        <v>1.4802</v>
      </c>
      <c r="K1384" s="17" t="n">
        <v>1924</v>
      </c>
      <c r="L1384" s="16" t="n">
        <v>1</v>
      </c>
      <c r="M1384" s="18" t="n">
        <v>18824382.14878787</v>
      </c>
      <c r="N1384" s="18" t="n">
        <v>18747617.53878197</v>
      </c>
      <c r="O1384" s="19" t="n">
        <v>-76764.61000590026</v>
      </c>
      <c r="P1384" s="20" t="n">
        <v>-0.004077935169353924</v>
      </c>
      <c r="Q1384" s="27">
        <f>IF(O1384&gt;0,O1384,"")</f>
        <v/>
      </c>
      <c r="R1384" s="28">
        <f>IF(O1384&gt;0,P1384,"")</f>
        <v/>
      </c>
    </row>
    <row r="1385">
      <c r="A1385" t="inlineStr">
        <is>
          <t>230077</t>
        </is>
      </c>
      <c r="B1385" t="inlineStr">
        <is>
          <t>Mymichigan Medical Center Saginaw</t>
        </is>
      </c>
      <c r="C1385" t="inlineStr">
        <is>
          <t>Michigan</t>
        </is>
      </c>
      <c r="D1385" t="inlineStr">
        <is>
          <t>MI</t>
        </is>
      </c>
      <c r="E1385" t="inlineStr">
        <is>
          <t>East North Central</t>
        </is>
      </c>
      <c r="F1385" t="inlineStr">
        <is>
          <t>Rural Referral Center (RRC)</t>
        </is>
      </c>
      <c r="G1385" s="16" t="n">
        <v>0.9588</v>
      </c>
      <c r="H1385" s="16" t="n">
        <v>0.9109</v>
      </c>
      <c r="I1385" s="16" t="n">
        <v>1.9202</v>
      </c>
      <c r="J1385" s="16" t="n">
        <v>1.9201</v>
      </c>
      <c r="K1385" s="17" t="n">
        <v>1762</v>
      </c>
      <c r="L1385" s="16" t="n">
        <v>1</v>
      </c>
      <c r="M1385" s="18" t="n">
        <v>22263132.49954123</v>
      </c>
      <c r="N1385" s="18" t="n">
        <v>22271546.21482126</v>
      </c>
      <c r="O1385" s="19" t="n">
        <v>8413.715280029923</v>
      </c>
      <c r="P1385" s="20" t="n">
        <v>0.0003779214483947082</v>
      </c>
      <c r="Q1385" s="27">
        <f>IF(O1385&gt;0,O1385,"")</f>
        <v/>
      </c>
      <c r="R1385" s="28">
        <f>IF(O1385&gt;0,P1385,"")</f>
        <v/>
      </c>
    </row>
    <row r="1386">
      <c r="A1386" t="inlineStr">
        <is>
          <t>230078</t>
        </is>
      </c>
      <c r="B1386" t="inlineStr">
        <is>
          <t>Corewell Health Watervliet Hospital</t>
        </is>
      </c>
      <c r="C1386" t="inlineStr">
        <is>
          <t>Michigan</t>
        </is>
      </c>
      <c r="D1386" t="inlineStr">
        <is>
          <t>MI</t>
        </is>
      </c>
      <c r="E1386" t="inlineStr">
        <is>
          <t>East North Central</t>
        </is>
      </c>
      <c r="F1386" t="inlineStr">
        <is>
          <t>IPPS</t>
        </is>
      </c>
      <c r="G1386" s="16" t="n">
        <v>0.9764</v>
      </c>
      <c r="H1386" s="16" t="n">
        <v>0.9276</v>
      </c>
      <c r="I1386" s="16" t="n">
        <v>2.6259</v>
      </c>
      <c r="J1386" s="16" t="n">
        <v>2.5175</v>
      </c>
      <c r="K1386" s="17" t="n">
        <v>6</v>
      </c>
      <c r="L1386" s="16" t="n">
        <v>1</v>
      </c>
      <c r="M1386" s="18" t="n">
        <v>104833.3720664366</v>
      </c>
      <c r="N1386" s="18" t="n">
        <v>100525.2288780012</v>
      </c>
      <c r="O1386" s="19" t="n">
        <v>-4308.143188435395</v>
      </c>
      <c r="P1386" s="20" t="n">
        <v>-0.04109515036590804</v>
      </c>
      <c r="Q1386" s="27">
        <f>IF(O1386&gt;0,O1386,"")</f>
        <v/>
      </c>
      <c r="R1386" s="28">
        <f>IF(O1386&gt;0,P1386,"")</f>
        <v/>
      </c>
    </row>
    <row r="1387">
      <c r="A1387" t="inlineStr">
        <is>
          <t>230080</t>
        </is>
      </c>
      <c r="B1387" t="inlineStr">
        <is>
          <t>Mclaren Central Michigan</t>
        </is>
      </c>
      <c r="C1387" t="inlineStr">
        <is>
          <t>Michigan</t>
        </is>
      </c>
      <c r="D1387" t="inlineStr">
        <is>
          <t>MI</t>
        </is>
      </c>
      <c r="E1387" t="inlineStr">
        <is>
          <t>East North Central</t>
        </is>
      </c>
      <c r="F1387" t="inlineStr">
        <is>
          <t>Rural Referral Center (RRC)</t>
        </is>
      </c>
      <c r="G1387" s="16" t="n">
        <v>0.9588</v>
      </c>
      <c r="H1387" s="16" t="n">
        <v>0.9109</v>
      </c>
      <c r="I1387" s="16" t="n">
        <v>1.6466</v>
      </c>
      <c r="J1387" s="16" t="n">
        <v>1.6311</v>
      </c>
      <c r="K1387" s="17" t="n">
        <v>362</v>
      </c>
      <c r="L1387" s="16" t="n">
        <v>1</v>
      </c>
      <c r="M1387" s="18" t="n">
        <v>3922207.657171407</v>
      </c>
      <c r="N1387" s="18" t="n">
        <v>3886957.354135446</v>
      </c>
      <c r="O1387" s="19" t="n">
        <v>-35250.30303596146</v>
      </c>
      <c r="P1387" s="20" t="n">
        <v>-0.008987362760232601</v>
      </c>
      <c r="Q1387" s="27">
        <f>IF(O1387&gt;0,O1387,"")</f>
        <v/>
      </c>
      <c r="R1387" s="28">
        <f>IF(O1387&gt;0,P1387,"")</f>
        <v/>
      </c>
    </row>
    <row r="1388">
      <c r="A1388" t="inlineStr">
        <is>
          <t>230081</t>
        </is>
      </c>
      <c r="B1388" t="inlineStr">
        <is>
          <t>Munson Healthcare Cadillac Hospital</t>
        </is>
      </c>
      <c r="C1388" t="inlineStr">
        <is>
          <t>Michigan</t>
        </is>
      </c>
      <c r="D1388" t="inlineStr">
        <is>
          <t>MI</t>
        </is>
      </c>
      <c r="E1388" t="inlineStr">
        <is>
          <t>East North Central</t>
        </is>
      </c>
      <c r="F1388" t="inlineStr">
        <is>
          <t>Sole Community Hospital (SCH)</t>
        </is>
      </c>
      <c r="G1388" s="16" t="n">
        <v>0.9588</v>
      </c>
      <c r="H1388" s="16" t="n">
        <v>0.9109</v>
      </c>
      <c r="I1388" s="16" t="n">
        <v>1.4991</v>
      </c>
      <c r="J1388" s="16" t="n">
        <v>1.4858</v>
      </c>
      <c r="K1388" s="17" t="n">
        <v>579</v>
      </c>
      <c r="L1388" s="16" t="n">
        <v>1</v>
      </c>
      <c r="M1388" s="18" t="n">
        <v>5711406.474018814</v>
      </c>
      <c r="N1388" s="18" t="n">
        <v>5663169.172843063</v>
      </c>
      <c r="O1388" s="19" t="n">
        <v>-48237.30117575079</v>
      </c>
      <c r="P1388" s="20" t="n">
        <v>-0.008445783257623539</v>
      </c>
      <c r="Q1388" s="27">
        <f>IF(O1388&gt;0,O1388,"")</f>
        <v/>
      </c>
      <c r="R1388" s="28">
        <f>IF(O1388&gt;0,P1388,"")</f>
        <v/>
      </c>
    </row>
    <row r="1389">
      <c r="A1389" t="inlineStr">
        <is>
          <t>230085</t>
        </is>
      </c>
      <c r="B1389" t="inlineStr">
        <is>
          <t>Bronson South Haven Hospital</t>
        </is>
      </c>
      <c r="C1389" t="inlineStr">
        <is>
          <t>Michigan</t>
        </is>
      </c>
      <c r="D1389" t="inlineStr">
        <is>
          <t>MI</t>
        </is>
      </c>
      <c r="E1389" t="inlineStr">
        <is>
          <t>East North Central</t>
        </is>
      </c>
      <c r="F1389" t="inlineStr">
        <is>
          <t>IPPS</t>
        </is>
      </c>
      <c r="G1389" s="16" t="n">
        <v>0.9588</v>
      </c>
      <c r="H1389" s="16" t="n">
        <v>0.9109</v>
      </c>
      <c r="I1389" s="16" t="n">
        <v>1.0899</v>
      </c>
      <c r="J1389" s="16" t="n">
        <v>1.0704</v>
      </c>
      <c r="K1389" s="17" t="n">
        <v>102</v>
      </c>
      <c r="L1389" s="16" t="n">
        <v>1</v>
      </c>
      <c r="M1389" s="18" t="n">
        <v>731510.7722496212</v>
      </c>
      <c r="N1389" s="18" t="n">
        <v>718731.8484024631</v>
      </c>
      <c r="O1389" s="19" t="n">
        <v>-12778.92384715809</v>
      </c>
      <c r="P1389" s="20" t="n">
        <v>-0.01746922168741133</v>
      </c>
      <c r="Q1389" s="27">
        <f>IF(O1389&gt;0,O1389,"")</f>
        <v/>
      </c>
      <c r="R1389" s="28">
        <f>IF(O1389&gt;0,P1389,"")</f>
        <v/>
      </c>
    </row>
    <row r="1390">
      <c r="A1390" t="inlineStr">
        <is>
          <t>230089</t>
        </is>
      </c>
      <c r="B1390" t="inlineStr">
        <is>
          <t>Corewell Health Beaumont Grosse Pointe Hospital</t>
        </is>
      </c>
      <c r="C1390" t="inlineStr">
        <is>
          <t>Michigan</t>
        </is>
      </c>
      <c r="D1390" t="inlineStr">
        <is>
          <t>MI</t>
        </is>
      </c>
      <c r="E1390" t="inlineStr">
        <is>
          <t>East North Central</t>
        </is>
      </c>
      <c r="F1390" t="inlineStr">
        <is>
          <t>IPPS</t>
        </is>
      </c>
      <c r="G1390" s="16" t="n">
        <v>0.9595</v>
      </c>
      <c r="H1390" s="16" t="n">
        <v>0.9115</v>
      </c>
      <c r="I1390" s="16" t="n">
        <v>1.6169</v>
      </c>
      <c r="J1390" s="16" t="n">
        <v>1.6107</v>
      </c>
      <c r="K1390" s="17" t="n">
        <v>1928</v>
      </c>
      <c r="L1390" s="16" t="n">
        <v>1</v>
      </c>
      <c r="M1390" s="18" t="n">
        <v>20521895.59387148</v>
      </c>
      <c r="N1390" s="18" t="n">
        <v>20450940.08073674</v>
      </c>
      <c r="O1390" s="19" t="n">
        <v>-70955.51313473657</v>
      </c>
      <c r="P1390" s="20" t="n">
        <v>-0.003457551609215196</v>
      </c>
      <c r="Q1390" s="27">
        <f>IF(O1390&gt;0,O1390,"")</f>
        <v/>
      </c>
      <c r="R1390" s="28">
        <f>IF(O1390&gt;0,P1390,"")</f>
        <v/>
      </c>
    </row>
    <row r="1391">
      <c r="A1391" t="inlineStr">
        <is>
          <t>230092</t>
        </is>
      </c>
      <c r="B1391" t="inlineStr">
        <is>
          <t>Henry Ford Health Jackson Hospital</t>
        </is>
      </c>
      <c r="C1391" t="inlineStr">
        <is>
          <t>Michigan</t>
        </is>
      </c>
      <c r="D1391" t="inlineStr">
        <is>
          <t>MI</t>
        </is>
      </c>
      <c r="E1391" t="inlineStr">
        <is>
          <t>East North Central</t>
        </is>
      </c>
      <c r="F1391" t="inlineStr">
        <is>
          <t>IPPS</t>
        </is>
      </c>
      <c r="G1391" s="16" t="n">
        <v>0.9663</v>
      </c>
      <c r="H1391" s="16" t="n">
        <v>0.9211</v>
      </c>
      <c r="I1391" s="16" t="n">
        <v>1.8092</v>
      </c>
      <c r="J1391" s="16" t="n">
        <v>1.8127</v>
      </c>
      <c r="K1391" s="17" t="n">
        <v>3475</v>
      </c>
      <c r="L1391" s="16" t="n">
        <v>1</v>
      </c>
      <c r="M1391" s="18" t="n">
        <v>41566433.97176242</v>
      </c>
      <c r="N1391" s="18" t="n">
        <v>41744450.19649159</v>
      </c>
      <c r="O1391" s="19" t="n">
        <v>178016.2247291729</v>
      </c>
      <c r="P1391" s="20" t="n">
        <v>0.004282691771204278</v>
      </c>
      <c r="Q1391" s="27">
        <f>IF(O1391&gt;0,O1391,"")</f>
        <v/>
      </c>
      <c r="R1391" s="28">
        <f>IF(O1391&gt;0,P1391,"")</f>
        <v/>
      </c>
    </row>
    <row r="1392">
      <c r="A1392" t="inlineStr">
        <is>
          <t>230093</t>
        </is>
      </c>
      <c r="B1392" t="inlineStr">
        <is>
          <t>Corewell Health Big Rapids Hospital</t>
        </is>
      </c>
      <c r="C1392" t="inlineStr">
        <is>
          <t>Michigan</t>
        </is>
      </c>
      <c r="D1392" t="inlineStr">
        <is>
          <t>MI</t>
        </is>
      </c>
      <c r="E1392" t="inlineStr">
        <is>
          <t>East North Central</t>
        </is>
      </c>
      <c r="F1392" t="inlineStr">
        <is>
          <t>Sole Community Hospital (SCH)</t>
        </is>
      </c>
      <c r="G1392" s="16" t="n">
        <v>0.9588</v>
      </c>
      <c r="H1392" s="16" t="n">
        <v>0.9109</v>
      </c>
      <c r="I1392" s="16" t="n">
        <v>1.244</v>
      </c>
      <c r="J1392" s="16" t="n">
        <v>1.228</v>
      </c>
      <c r="K1392" s="17" t="n">
        <v>392</v>
      </c>
      <c r="L1392" s="16" t="n">
        <v>1</v>
      </c>
      <c r="M1392" s="18" t="n">
        <v>3208783.006409863</v>
      </c>
      <c r="N1392" s="18" t="n">
        <v>3168874.584694233</v>
      </c>
      <c r="O1392" s="19" t="n">
        <v>-39908.42171563068</v>
      </c>
      <c r="P1392" s="20" t="n">
        <v>-0.01243724540921266</v>
      </c>
      <c r="Q1392" s="27">
        <f>IF(O1392&gt;0,O1392,"")</f>
        <v/>
      </c>
      <c r="R1392" s="28">
        <f>IF(O1392&gt;0,P1392,"")</f>
        <v/>
      </c>
    </row>
    <row r="1393">
      <c r="A1393" t="inlineStr">
        <is>
          <t>230095</t>
        </is>
      </c>
      <c r="B1393" t="inlineStr">
        <is>
          <t>Mymichigan Medical Center West Branch</t>
        </is>
      </c>
      <c r="C1393" t="inlineStr">
        <is>
          <t>Michigan</t>
        </is>
      </c>
      <c r="D1393" t="inlineStr">
        <is>
          <t>MI</t>
        </is>
      </c>
      <c r="E1393" t="inlineStr">
        <is>
          <t>East North Central</t>
        </is>
      </c>
      <c r="F1393" t="inlineStr">
        <is>
          <t>Sole Community Hospital (SCH)</t>
        </is>
      </c>
      <c r="G1393" s="16" t="n">
        <v>0.9588</v>
      </c>
      <c r="H1393" s="16" t="n">
        <v>0.9109</v>
      </c>
      <c r="I1393" s="16" t="n">
        <v>1.3804</v>
      </c>
      <c r="J1393" s="16" t="n">
        <v>1.3707</v>
      </c>
      <c r="K1393" s="17" t="n">
        <v>546</v>
      </c>
      <c r="L1393" s="16" t="n">
        <v>1</v>
      </c>
      <c r="M1393" s="18" t="n">
        <v>4959426.918347464</v>
      </c>
      <c r="N1393" s="18" t="n">
        <v>4926694.9551063</v>
      </c>
      <c r="O1393" s="19" t="n">
        <v>-32731.96324116364</v>
      </c>
      <c r="P1393" s="20" t="n">
        <v>-0.006599948699732084</v>
      </c>
      <c r="Q1393" s="27">
        <f>IF(O1393&gt;0,O1393,"")</f>
        <v/>
      </c>
      <c r="R1393" s="28">
        <f>IF(O1393&gt;0,P1393,"")</f>
        <v/>
      </c>
    </row>
    <row r="1394">
      <c r="A1394" t="inlineStr">
        <is>
          <t>230097</t>
        </is>
      </c>
      <c r="B1394" t="inlineStr">
        <is>
          <t>Munson Medical Center</t>
        </is>
      </c>
      <c r="C1394" t="inlineStr">
        <is>
          <t>Michigan</t>
        </is>
      </c>
      <c r="D1394" t="inlineStr">
        <is>
          <t>MI</t>
        </is>
      </c>
      <c r="E1394" t="inlineStr">
        <is>
          <t>East North Central</t>
        </is>
      </c>
      <c r="F1394" t="inlineStr">
        <is>
          <t>SCH/RRC</t>
        </is>
      </c>
      <c r="G1394" s="16" t="n">
        <v>0.9588</v>
      </c>
      <c r="H1394" s="16" t="n">
        <v>0.9109</v>
      </c>
      <c r="I1394" s="16" t="n">
        <v>2.0547</v>
      </c>
      <c r="J1394" s="16" t="n">
        <v>2.0558</v>
      </c>
      <c r="K1394" s="17" t="n">
        <v>4790</v>
      </c>
      <c r="L1394" s="16" t="n">
        <v>1</v>
      </c>
      <c r="M1394" s="18" t="n">
        <v>64761639.67301201</v>
      </c>
      <c r="N1394" s="18" t="n">
        <v>64824174.1551656</v>
      </c>
      <c r="O1394" s="19" t="n">
        <v>62534.48215358704</v>
      </c>
      <c r="P1394" s="20" t="n">
        <v>0.0009656099269464129</v>
      </c>
      <c r="Q1394" s="27">
        <f>IF(O1394&gt;0,O1394,"")</f>
        <v/>
      </c>
      <c r="R1394" s="28">
        <f>IF(O1394&gt;0,P1394,"")</f>
        <v/>
      </c>
    </row>
    <row r="1395">
      <c r="A1395" t="inlineStr">
        <is>
          <t>230099</t>
        </is>
      </c>
      <c r="B1395" t="inlineStr">
        <is>
          <t>Promedica Monroe Regional Hospital</t>
        </is>
      </c>
      <c r="C1395" t="inlineStr">
        <is>
          <t>Michigan</t>
        </is>
      </c>
      <c r="D1395" t="inlineStr">
        <is>
          <t>MI</t>
        </is>
      </c>
      <c r="E1395" t="inlineStr">
        <is>
          <t>East North Central</t>
        </is>
      </c>
      <c r="F1395" t="inlineStr">
        <is>
          <t>IPPS</t>
        </is>
      </c>
      <c r="G1395" s="16" t="n">
        <v>0.9772</v>
      </c>
      <c r="H1395" s="16" t="n">
        <v>0.9283</v>
      </c>
      <c r="I1395" s="16" t="n">
        <v>1.5569</v>
      </c>
      <c r="J1395" s="16" t="n">
        <v>1.5454</v>
      </c>
      <c r="K1395" s="17" t="n">
        <v>1289</v>
      </c>
      <c r="L1395" s="16" t="n">
        <v>1</v>
      </c>
      <c r="M1395" s="18" t="n">
        <v>13359872.4453344</v>
      </c>
      <c r="N1395" s="18" t="n">
        <v>13263112.80886216</v>
      </c>
      <c r="O1395" s="19" t="n">
        <v>-96759.63647224009</v>
      </c>
      <c r="P1395" s="20" t="n">
        <v>-0.007242556908245852</v>
      </c>
      <c r="Q1395" s="27">
        <f>IF(O1395&gt;0,O1395,"")</f>
        <v/>
      </c>
      <c r="R1395" s="28">
        <f>IF(O1395&gt;0,P1395,"")</f>
        <v/>
      </c>
    </row>
    <row r="1396">
      <c r="A1396" t="inlineStr">
        <is>
          <t>230100</t>
        </is>
      </c>
      <c r="B1396" t="inlineStr">
        <is>
          <t>Mymichigan Medical Center Tawas</t>
        </is>
      </c>
      <c r="C1396" t="inlineStr">
        <is>
          <t>Michigan</t>
        </is>
      </c>
      <c r="D1396" t="inlineStr">
        <is>
          <t>MI</t>
        </is>
      </c>
      <c r="E1396" t="inlineStr">
        <is>
          <t>East North Central</t>
        </is>
      </c>
      <c r="F1396" t="inlineStr">
        <is>
          <t>Sole Community Hospital (SCH)</t>
        </is>
      </c>
      <c r="G1396" s="16" t="n">
        <v>0.9588</v>
      </c>
      <c r="H1396" s="16" t="n">
        <v>0.9109</v>
      </c>
      <c r="I1396" s="16" t="n">
        <v>1.2983</v>
      </c>
      <c r="J1396" s="16" t="n">
        <v>1.2825</v>
      </c>
      <c r="K1396" s="17" t="n">
        <v>281</v>
      </c>
      <c r="L1396" s="16" t="n">
        <v>1</v>
      </c>
      <c r="M1396" s="18" t="n">
        <v>2400574.99794803</v>
      </c>
      <c r="N1396" s="18" t="n">
        <v>2372380.311894588</v>
      </c>
      <c r="O1396" s="19" t="n">
        <v>-28194.6860534423</v>
      </c>
      <c r="P1396" s="20" t="n">
        <v>-0.01174497196610922</v>
      </c>
      <c r="Q1396" s="27">
        <f>IF(O1396&gt;0,O1396,"")</f>
        <v/>
      </c>
      <c r="R1396" s="28">
        <f>IF(O1396&gt;0,P1396,"")</f>
        <v/>
      </c>
    </row>
    <row r="1397">
      <c r="A1397" t="inlineStr">
        <is>
          <t>230104</t>
        </is>
      </c>
      <c r="B1397" t="inlineStr">
        <is>
          <t>Harper University Hospital</t>
        </is>
      </c>
      <c r="C1397" t="inlineStr">
        <is>
          <t>Michigan</t>
        </is>
      </c>
      <c r="D1397" t="inlineStr">
        <is>
          <t>MI</t>
        </is>
      </c>
      <c r="E1397" t="inlineStr">
        <is>
          <t>East North Central</t>
        </is>
      </c>
      <c r="F1397" t="inlineStr">
        <is>
          <t>Rural Referral Center (RRC)</t>
        </is>
      </c>
      <c r="G1397" s="16" t="n">
        <v>0.9588</v>
      </c>
      <c r="H1397" s="16" t="n">
        <v>0.9211</v>
      </c>
      <c r="I1397" s="16" t="n">
        <v>2.1728</v>
      </c>
      <c r="J1397" s="16" t="n">
        <v>2.1727</v>
      </c>
      <c r="K1397" s="17" t="n">
        <v>1077</v>
      </c>
      <c r="L1397" s="16" t="n">
        <v>1</v>
      </c>
      <c r="M1397" s="18" t="n">
        <v>15398178.77338687</v>
      </c>
      <c r="N1397" s="18" t="n">
        <v>15507202.90396255</v>
      </c>
      <c r="O1397" s="19" t="n">
        <v>109024.1305756867</v>
      </c>
      <c r="P1397" s="20" t="n">
        <v>0.007080326328209435</v>
      </c>
      <c r="Q1397" s="27">
        <f>IF(O1397&gt;0,O1397,"")</f>
        <v/>
      </c>
      <c r="R1397" s="28">
        <f>IF(O1397&gt;0,P1397,"")</f>
        <v/>
      </c>
    </row>
    <row r="1398">
      <c r="A1398" t="inlineStr">
        <is>
          <t>230105</t>
        </is>
      </c>
      <c r="B1398" t="inlineStr">
        <is>
          <t>Mclaren Northern Michigan</t>
        </is>
      </c>
      <c r="C1398" t="inlineStr">
        <is>
          <t>Michigan</t>
        </is>
      </c>
      <c r="D1398" t="inlineStr">
        <is>
          <t>MI</t>
        </is>
      </c>
      <c r="E1398" t="inlineStr">
        <is>
          <t>East North Central</t>
        </is>
      </c>
      <c r="F1398" t="inlineStr">
        <is>
          <t>SCH/RRC</t>
        </is>
      </c>
      <c r="G1398" s="16" t="n">
        <v>0.9588</v>
      </c>
      <c r="H1398" s="16" t="n">
        <v>0.9109</v>
      </c>
      <c r="I1398" s="16" t="n">
        <v>1.9684</v>
      </c>
      <c r="J1398" s="16" t="n">
        <v>1.9735</v>
      </c>
      <c r="K1398" s="17" t="n">
        <v>2080</v>
      </c>
      <c r="L1398" s="16" t="n">
        <v>1</v>
      </c>
      <c r="M1398" s="18" t="n">
        <v>26940806.51867684</v>
      </c>
      <c r="N1398" s="18" t="n">
        <v>27022223.59490224</v>
      </c>
      <c r="O1398" s="19" t="n">
        <v>81417.0762254037</v>
      </c>
      <c r="P1398" s="20" t="n">
        <v>0.003022072712224147</v>
      </c>
      <c r="Q1398" s="27">
        <f>IF(O1398&gt;0,O1398,"")</f>
        <v/>
      </c>
      <c r="R1398" s="28">
        <f>IF(O1398&gt;0,P1398,"")</f>
        <v/>
      </c>
    </row>
    <row r="1399">
      <c r="A1399" t="inlineStr">
        <is>
          <t>230108</t>
        </is>
      </c>
      <c r="B1399" t="inlineStr">
        <is>
          <t>Up Health System Portage</t>
        </is>
      </c>
      <c r="C1399" t="inlineStr">
        <is>
          <t>Michigan</t>
        </is>
      </c>
      <c r="D1399" t="inlineStr">
        <is>
          <t>MI</t>
        </is>
      </c>
      <c r="E1399" t="inlineStr">
        <is>
          <t>East North Central</t>
        </is>
      </c>
      <c r="F1399" t="inlineStr">
        <is>
          <t>Sole Community Hospital (SCH)</t>
        </is>
      </c>
      <c r="G1399" s="16" t="n">
        <v>0.9588</v>
      </c>
      <c r="H1399" s="16" t="n">
        <v>0.9109</v>
      </c>
      <c r="I1399" s="16" t="n">
        <v>1.4207</v>
      </c>
      <c r="J1399" s="16" t="n">
        <v>1.4094</v>
      </c>
      <c r="K1399" s="17" t="n">
        <v>283</v>
      </c>
      <c r="L1399" s="16" t="n">
        <v>1</v>
      </c>
      <c r="M1399" s="18" t="n">
        <v>2645591.079773603</v>
      </c>
      <c r="N1399" s="18" t="n">
        <v>2625677.122719161</v>
      </c>
      <c r="O1399" s="19" t="n">
        <v>-19913.95705444179</v>
      </c>
      <c r="P1399" s="20" t="n">
        <v>-0.0075272241453679</v>
      </c>
      <c r="Q1399" s="27">
        <f>IF(O1399&gt;0,O1399,"")</f>
        <v/>
      </c>
      <c r="R1399" s="28">
        <f>IF(O1399&gt;0,P1399,"")</f>
        <v/>
      </c>
    </row>
    <row r="1400">
      <c r="A1400" t="inlineStr">
        <is>
          <t>230110</t>
        </is>
      </c>
      <c r="B1400" t="inlineStr">
        <is>
          <t>Corewell Health Ludington Hospital</t>
        </is>
      </c>
      <c r="C1400" t="inlineStr">
        <is>
          <t>Michigan</t>
        </is>
      </c>
      <c r="D1400" t="inlineStr">
        <is>
          <t>MI</t>
        </is>
      </c>
      <c r="E1400" t="inlineStr">
        <is>
          <t>East North Central</t>
        </is>
      </c>
      <c r="F1400" t="inlineStr">
        <is>
          <t>Sole Community Hospital (SCH)</t>
        </is>
      </c>
      <c r="G1400" s="16" t="n">
        <v>0.9588</v>
      </c>
      <c r="H1400" s="16" t="n">
        <v>0.9109</v>
      </c>
      <c r="I1400" s="16" t="n">
        <v>1.4099</v>
      </c>
      <c r="J1400" s="16" t="n">
        <v>1.3979</v>
      </c>
      <c r="K1400" s="17" t="n">
        <v>451</v>
      </c>
      <c r="L1400" s="16" t="n">
        <v>1</v>
      </c>
      <c r="M1400" s="18" t="n">
        <v>4184068.191590055</v>
      </c>
      <c r="N1400" s="18" t="n">
        <v>4150240.501513941</v>
      </c>
      <c r="O1400" s="19" t="n">
        <v>-33827.69007611414</v>
      </c>
      <c r="P1400" s="20" t="n">
        <v>-0.008084880199636216</v>
      </c>
      <c r="Q1400" s="27">
        <f>IF(O1400&gt;0,O1400,"")</f>
        <v/>
      </c>
      <c r="R1400" s="28">
        <f>IF(O1400&gt;0,P1400,"")</f>
        <v/>
      </c>
    </row>
    <row r="1401">
      <c r="A1401" t="inlineStr">
        <is>
          <t>230117</t>
        </is>
      </c>
      <c r="B1401" t="inlineStr">
        <is>
          <t>Ascension Borgess Hospital</t>
        </is>
      </c>
      <c r="C1401" t="inlineStr">
        <is>
          <t>Michigan</t>
        </is>
      </c>
      <c r="D1401" t="inlineStr">
        <is>
          <t>MI</t>
        </is>
      </c>
      <c r="E1401" t="inlineStr">
        <is>
          <t>East North Central</t>
        </is>
      </c>
      <c r="F1401" t="inlineStr">
        <is>
          <t>Rural Referral Center (RRC)</t>
        </is>
      </c>
      <c r="G1401" s="16" t="n">
        <v>0.9588</v>
      </c>
      <c r="H1401" s="16" t="n">
        <v>0.9109</v>
      </c>
      <c r="I1401" s="16" t="n">
        <v>2.4144</v>
      </c>
      <c r="J1401" s="16" t="n">
        <v>2.4279</v>
      </c>
      <c r="K1401" s="17" t="n">
        <v>2099</v>
      </c>
      <c r="L1401" s="16" t="n">
        <v>1</v>
      </c>
      <c r="M1401" s="18" t="n">
        <v>33346907.3280909</v>
      </c>
      <c r="N1401" s="18" t="n">
        <v>33547785.01248918</v>
      </c>
      <c r="O1401" s="19" t="n">
        <v>200877.6843982749</v>
      </c>
      <c r="P1401" s="20" t="n">
        <v>0.006023877489504363</v>
      </c>
      <c r="Q1401" s="27">
        <f>IF(O1401&gt;0,O1401,"")</f>
        <v/>
      </c>
      <c r="R1401" s="28">
        <f>IF(O1401&gt;0,P1401,"")</f>
        <v/>
      </c>
    </row>
    <row r="1402">
      <c r="A1402" t="inlineStr">
        <is>
          <t>230121</t>
        </is>
      </c>
      <c r="B1402" t="inlineStr">
        <is>
          <t>Memorial Healthcare</t>
        </is>
      </c>
      <c r="C1402" t="inlineStr">
        <is>
          <t>Michigan</t>
        </is>
      </c>
      <c r="D1402" t="inlineStr">
        <is>
          <t>MI</t>
        </is>
      </c>
      <c r="E1402" t="inlineStr">
        <is>
          <t>East North Central</t>
        </is>
      </c>
      <c r="F1402" t="inlineStr">
        <is>
          <t>IPPS</t>
        </is>
      </c>
      <c r="G1402" s="16" t="n">
        <v>0.9588</v>
      </c>
      <c r="H1402" s="16" t="n">
        <v>0.9109</v>
      </c>
      <c r="I1402" s="16" t="n">
        <v>1.5437</v>
      </c>
      <c r="J1402" s="16" t="n">
        <v>1.5301</v>
      </c>
      <c r="K1402" s="17" t="n">
        <v>851</v>
      </c>
      <c r="L1402" s="16" t="n">
        <v>1</v>
      </c>
      <c r="M1402" s="18" t="n">
        <v>8644231.036060162</v>
      </c>
      <c r="N1402" s="18" t="n">
        <v>8571759.80260044</v>
      </c>
      <c r="O1402" s="19" t="n">
        <v>-72471.23345972225</v>
      </c>
      <c r="P1402" s="20" t="n">
        <v>-0.008383768684270723</v>
      </c>
      <c r="Q1402" s="27">
        <f>IF(O1402&gt;0,O1402,"")</f>
        <v/>
      </c>
      <c r="R1402" s="28">
        <f>IF(O1402&gt;0,P1402,"")</f>
        <v/>
      </c>
    </row>
    <row r="1403">
      <c r="A1403" t="inlineStr">
        <is>
          <t>230130</t>
        </is>
      </c>
      <c r="B1403" t="inlineStr">
        <is>
          <t>Corewell Health William Beaumont University Hospit</t>
        </is>
      </c>
      <c r="C1403" t="inlineStr">
        <is>
          <t>Michigan</t>
        </is>
      </c>
      <c r="D1403" t="inlineStr">
        <is>
          <t>MI</t>
        </is>
      </c>
      <c r="E1403" t="inlineStr">
        <is>
          <t>East North Central</t>
        </is>
      </c>
      <c r="F1403" t="inlineStr">
        <is>
          <t>Rural Referral Center (RRC)</t>
        </is>
      </c>
      <c r="G1403" s="16" t="n">
        <v>0.9588</v>
      </c>
      <c r="H1403" s="16" t="n">
        <v>0.9211</v>
      </c>
      <c r="I1403" s="16" t="n">
        <v>2.0385</v>
      </c>
      <c r="J1403" s="16" t="n">
        <v>2.0414</v>
      </c>
      <c r="K1403" s="17" t="n">
        <v>9403</v>
      </c>
      <c r="L1403" s="16" t="n">
        <v>1</v>
      </c>
      <c r="M1403" s="18" t="n">
        <v>126127867.6483875</v>
      </c>
      <c r="N1403" s="18" t="n">
        <v>127207450.4377232</v>
      </c>
      <c r="O1403" s="19" t="n">
        <v>1079582.789335757</v>
      </c>
      <c r="P1403" s="20" t="n">
        <v>0.008559431071532586</v>
      </c>
      <c r="Q1403" s="27">
        <f>IF(O1403&gt;0,O1403,"")</f>
        <v/>
      </c>
      <c r="R1403" s="28">
        <f>IF(O1403&gt;0,P1403,"")</f>
        <v/>
      </c>
    </row>
    <row r="1404">
      <c r="A1404" t="inlineStr">
        <is>
          <t>230132</t>
        </is>
      </c>
      <c r="B1404" t="inlineStr">
        <is>
          <t>Hurley Medical Center</t>
        </is>
      </c>
      <c r="C1404" t="inlineStr">
        <is>
          <t>Michigan</t>
        </is>
      </c>
      <c r="D1404" t="inlineStr">
        <is>
          <t>MI</t>
        </is>
      </c>
      <c r="E1404" t="inlineStr">
        <is>
          <t>East North Central</t>
        </is>
      </c>
      <c r="F1404" t="inlineStr">
        <is>
          <t>Rural Referral Center (RRC)</t>
        </is>
      </c>
      <c r="G1404" s="16" t="n">
        <v>0.9588</v>
      </c>
      <c r="H1404" s="16" t="n">
        <v>0.9109</v>
      </c>
      <c r="I1404" s="16" t="n">
        <v>1.9129</v>
      </c>
      <c r="J1404" s="16" t="n">
        <v>1.9134</v>
      </c>
      <c r="K1404" s="17" t="n">
        <v>1918</v>
      </c>
      <c r="L1404" s="16" t="n">
        <v>1</v>
      </c>
      <c r="M1404" s="18" t="n">
        <v>24142084.82934416</v>
      </c>
      <c r="N1404" s="18" t="n">
        <v>24158779.50088676</v>
      </c>
      <c r="O1404" s="19" t="n">
        <v>16694.67154260725</v>
      </c>
      <c r="P1404" s="20" t="n">
        <v>0.0006915173921647087</v>
      </c>
      <c r="Q1404" s="27">
        <f>IF(O1404&gt;0,O1404,"")</f>
        <v/>
      </c>
      <c r="R1404" s="28">
        <f>IF(O1404&gt;0,P1404,"")</f>
        <v/>
      </c>
    </row>
    <row r="1405">
      <c r="A1405" t="inlineStr">
        <is>
          <t>230133</t>
        </is>
      </c>
      <c r="B1405" t="inlineStr">
        <is>
          <t>Munson Healthcare Otsego Memorial Hospital</t>
        </is>
      </c>
      <c r="C1405" t="inlineStr">
        <is>
          <t>Michigan</t>
        </is>
      </c>
      <c r="D1405" t="inlineStr">
        <is>
          <t>MI</t>
        </is>
      </c>
      <c r="E1405" t="inlineStr">
        <is>
          <t>East North Central</t>
        </is>
      </c>
      <c r="F1405" t="inlineStr">
        <is>
          <t>Sole Community Hospital (SCH)</t>
        </is>
      </c>
      <c r="G1405" s="16" t="n">
        <v>0.9588</v>
      </c>
      <c r="H1405" s="16" t="n">
        <v>0.9109</v>
      </c>
      <c r="I1405" s="16" t="n">
        <v>1.446</v>
      </c>
      <c r="J1405" s="16" t="n">
        <v>1.4344</v>
      </c>
      <c r="K1405" s="17" t="n">
        <v>468</v>
      </c>
      <c r="L1405" s="16" t="n">
        <v>1</v>
      </c>
      <c r="M1405" s="18" t="n">
        <v>4452952.347516516</v>
      </c>
      <c r="N1405" s="18" t="n">
        <v>4419129.689900558</v>
      </c>
      <c r="O1405" s="19" t="n">
        <v>-33822.65761595871</v>
      </c>
      <c r="P1405" s="20" t="n">
        <v>-0.007595557952651831</v>
      </c>
      <c r="Q1405" s="27">
        <f>IF(O1405&gt;0,O1405,"")</f>
        <v/>
      </c>
      <c r="R1405" s="28">
        <f>IF(O1405&gt;0,P1405,"")</f>
        <v/>
      </c>
    </row>
    <row r="1406">
      <c r="A1406" t="inlineStr">
        <is>
          <t>230141</t>
        </is>
      </c>
      <c r="B1406" t="inlineStr">
        <is>
          <t>Mclaren Flint</t>
        </is>
      </c>
      <c r="C1406" t="inlineStr">
        <is>
          <t>Michigan</t>
        </is>
      </c>
      <c r="D1406" t="inlineStr">
        <is>
          <t>MI</t>
        </is>
      </c>
      <c r="E1406" t="inlineStr">
        <is>
          <t>East North Central</t>
        </is>
      </c>
      <c r="F1406" t="inlineStr">
        <is>
          <t>Rural Referral Center (RRC)</t>
        </is>
      </c>
      <c r="G1406" s="16" t="n">
        <v>0.9588</v>
      </c>
      <c r="H1406" s="16" t="n">
        <v>0.9263</v>
      </c>
      <c r="I1406" s="16" t="n">
        <v>1.9706</v>
      </c>
      <c r="J1406" s="16" t="n">
        <v>1.9712</v>
      </c>
      <c r="K1406" s="17" t="n">
        <v>3208</v>
      </c>
      <c r="L1406" s="16" t="n">
        <v>1</v>
      </c>
      <c r="M1406" s="18" t="n">
        <v>41597452.99502825</v>
      </c>
      <c r="N1406" s="18" t="n">
        <v>42048716.50029342</v>
      </c>
      <c r="O1406" s="19" t="n">
        <v>451263.5052651688</v>
      </c>
      <c r="P1406" s="20" t="n">
        <v>0.01084834461665487</v>
      </c>
      <c r="Q1406" s="27">
        <f>IF(O1406&gt;0,O1406,"")</f>
        <v/>
      </c>
      <c r="R1406" s="28">
        <f>IF(O1406&gt;0,P1406,"")</f>
        <v/>
      </c>
    </row>
    <row r="1407">
      <c r="A1407" t="inlineStr">
        <is>
          <t>230142</t>
        </is>
      </c>
      <c r="B1407" t="inlineStr">
        <is>
          <t>Corewell Health Wayne Hospital</t>
        </is>
      </c>
      <c r="C1407" t="inlineStr">
        <is>
          <t>Michigan</t>
        </is>
      </c>
      <c r="D1407" t="inlineStr">
        <is>
          <t>MI</t>
        </is>
      </c>
      <c r="E1407" t="inlineStr">
        <is>
          <t>East North Central</t>
        </is>
      </c>
      <c r="F1407" t="inlineStr">
        <is>
          <t>IPPS</t>
        </is>
      </c>
      <c r="G1407" s="16" t="n">
        <v>0.9595</v>
      </c>
      <c r="H1407" s="16" t="n">
        <v>0.9115</v>
      </c>
      <c r="I1407" s="16" t="n">
        <v>1.5648</v>
      </c>
      <c r="J1407" s="16" t="n">
        <v>1.5522</v>
      </c>
      <c r="K1407" s="17" t="n">
        <v>1021</v>
      </c>
      <c r="L1407" s="16" t="n">
        <v>1</v>
      </c>
      <c r="M1407" s="18" t="n">
        <v>10517484.06548838</v>
      </c>
      <c r="N1407" s="18" t="n">
        <v>10436743.47870558</v>
      </c>
      <c r="O1407" s="19" t="n">
        <v>-80740.5867828019</v>
      </c>
      <c r="P1407" s="20" t="n">
        <v>-0.007676796682558385</v>
      </c>
      <c r="Q1407" s="27">
        <f>IF(O1407&gt;0,O1407,"")</f>
        <v/>
      </c>
      <c r="R1407" s="28">
        <f>IF(O1407&gt;0,P1407,"")</f>
        <v/>
      </c>
    </row>
    <row r="1408">
      <c r="A1408" t="inlineStr">
        <is>
          <t>230144</t>
        </is>
      </c>
      <c r="B1408" t="inlineStr">
        <is>
          <t>Forest Health Medical Center</t>
        </is>
      </c>
      <c r="C1408" t="inlineStr">
        <is>
          <t>Michigan</t>
        </is>
      </c>
      <c r="D1408" t="inlineStr">
        <is>
          <t>MI</t>
        </is>
      </c>
      <c r="E1408" t="inlineStr">
        <is>
          <t>East North Central</t>
        </is>
      </c>
      <c r="F1408" t="inlineStr">
        <is>
          <t>IPPS</t>
        </is>
      </c>
      <c r="G1408" s="16" t="n">
        <v>0.965</v>
      </c>
      <c r="H1408" s="16" t="n">
        <v>0.9778</v>
      </c>
      <c r="I1408" s="16" t="n">
        <v>1.7547</v>
      </c>
      <c r="J1408" s="16" t="n">
        <v>1.7745</v>
      </c>
      <c r="K1408" s="17" t="n">
        <v>26</v>
      </c>
      <c r="L1408" s="16" t="n">
        <v>1</v>
      </c>
      <c r="M1408" s="18" t="n">
        <v>301383.8282924586</v>
      </c>
      <c r="N1408" s="18" t="n">
        <v>317051.8140172327</v>
      </c>
      <c r="O1408" s="19" t="n">
        <v>15667.98572477419</v>
      </c>
      <c r="P1408" s="20" t="n">
        <v>0.05198681632502922</v>
      </c>
      <c r="Q1408" s="27">
        <f>IF(O1408&gt;0,O1408,"")</f>
        <v/>
      </c>
      <c r="R1408" s="28">
        <f>IF(O1408&gt;0,P1408,"")</f>
        <v/>
      </c>
    </row>
    <row r="1409">
      <c r="A1409" t="inlineStr">
        <is>
          <t>230146</t>
        </is>
      </c>
      <c r="B1409" t="inlineStr">
        <is>
          <t>Wyandotte Hospital And Medical Center</t>
        </is>
      </c>
      <c r="C1409" t="inlineStr">
        <is>
          <t>Michigan</t>
        </is>
      </c>
      <c r="D1409" t="inlineStr">
        <is>
          <t>MI</t>
        </is>
      </c>
      <c r="E1409" t="inlineStr">
        <is>
          <t>East North Central</t>
        </is>
      </c>
      <c r="F1409" t="inlineStr">
        <is>
          <t>Rural Referral Center (RRC)</t>
        </is>
      </c>
      <c r="G1409" s="16" t="n">
        <v>0.9588</v>
      </c>
      <c r="H1409" s="16" t="n">
        <v>0.9211</v>
      </c>
      <c r="I1409" s="16" t="n">
        <v>1.6245</v>
      </c>
      <c r="J1409" s="16" t="n">
        <v>1.615</v>
      </c>
      <c r="K1409" s="17" t="n">
        <v>2574</v>
      </c>
      <c r="L1409" s="16" t="n">
        <v>1</v>
      </c>
      <c r="M1409" s="18" t="n">
        <v>27514533.87757483</v>
      </c>
      <c r="N1409" s="18" t="n">
        <v>27548570.68196573</v>
      </c>
      <c r="O1409" s="19" t="n">
        <v>34036.80439090356</v>
      </c>
      <c r="P1409" s="20" t="n">
        <v>0.00123704819214272</v>
      </c>
      <c r="Q1409" s="27">
        <f>IF(O1409&gt;0,O1409,"")</f>
        <v/>
      </c>
      <c r="R1409" s="28">
        <f>IF(O1409&gt;0,P1409,"")</f>
        <v/>
      </c>
    </row>
    <row r="1410">
      <c r="A1410" t="inlineStr">
        <is>
          <t>230151</t>
        </is>
      </c>
      <c r="B1410" t="inlineStr">
        <is>
          <t>Corewell Health Farmington Hills Hospital</t>
        </is>
      </c>
      <c r="C1410" t="inlineStr">
        <is>
          <t>Michigan</t>
        </is>
      </c>
      <c r="D1410" t="inlineStr">
        <is>
          <t>MI</t>
        </is>
      </c>
      <c r="E1410" t="inlineStr">
        <is>
          <t>East North Central</t>
        </is>
      </c>
      <c r="F1410" t="inlineStr">
        <is>
          <t>Rural Referral Center (RRC)</t>
        </is>
      </c>
      <c r="G1410" s="16" t="n">
        <v>0.9588</v>
      </c>
      <c r="H1410" s="16" t="n">
        <v>0.9109</v>
      </c>
      <c r="I1410" s="16" t="n">
        <v>1.717</v>
      </c>
      <c r="J1410" s="16" t="n">
        <v>1.7068</v>
      </c>
      <c r="K1410" s="17" t="n">
        <v>2420</v>
      </c>
      <c r="L1410" s="16" t="n">
        <v>1</v>
      </c>
      <c r="M1410" s="18" t="n">
        <v>27341325.34380103</v>
      </c>
      <c r="N1410" s="18" t="n">
        <v>27190589.14777181</v>
      </c>
      <c r="O1410" s="19" t="n">
        <v>-150736.1960292123</v>
      </c>
      <c r="P1410" s="20" t="n">
        <v>-0.005513126892489433</v>
      </c>
      <c r="Q1410" s="27">
        <f>IF(O1410&gt;0,O1410,"")</f>
        <v/>
      </c>
      <c r="R1410" s="28">
        <f>IF(O1410&gt;0,P1410,"")</f>
        <v/>
      </c>
    </row>
    <row r="1411">
      <c r="A1411" t="inlineStr">
        <is>
          <t>230156</t>
        </is>
      </c>
      <c r="B1411" t="inlineStr">
        <is>
          <t>Trinity Health Ann Arbor Hospital</t>
        </is>
      </c>
      <c r="C1411" t="inlineStr">
        <is>
          <t>Michigan</t>
        </is>
      </c>
      <c r="D1411" t="inlineStr">
        <is>
          <t>MI</t>
        </is>
      </c>
      <c r="E1411" t="inlineStr">
        <is>
          <t>East North Central</t>
        </is>
      </c>
      <c r="F1411" t="inlineStr">
        <is>
          <t>Rural Referral Center (RRC)</t>
        </is>
      </c>
      <c r="G1411" s="16" t="n">
        <v>0.965</v>
      </c>
      <c r="H1411" s="16" t="n">
        <v>0.9778</v>
      </c>
      <c r="I1411" s="16" t="n">
        <v>1.8707</v>
      </c>
      <c r="J1411" s="16" t="n">
        <v>1.8706</v>
      </c>
      <c r="K1411" s="17" t="n">
        <v>7051</v>
      </c>
      <c r="L1411" s="16" t="n">
        <v>1</v>
      </c>
      <c r="M1411" s="18" t="n">
        <v>87136193.08612557</v>
      </c>
      <c r="N1411" s="18" t="n">
        <v>90638463.62773439</v>
      </c>
      <c r="O1411" s="19" t="n">
        <v>3502270.541608825</v>
      </c>
      <c r="P1411" s="20" t="n">
        <v>0.04019306349713</v>
      </c>
      <c r="Q1411" s="27">
        <f>IF(O1411&gt;0,O1411,"")</f>
        <v/>
      </c>
      <c r="R1411" s="28">
        <f>IF(O1411&gt;0,P1411,"")</f>
        <v/>
      </c>
    </row>
    <row r="1412">
      <c r="A1412" t="inlineStr">
        <is>
          <t>230165</t>
        </is>
      </c>
      <c r="B1412" t="inlineStr">
        <is>
          <t>Henry Ford Health -St John Hospital</t>
        </is>
      </c>
      <c r="C1412" t="inlineStr">
        <is>
          <t>Michigan</t>
        </is>
      </c>
      <c r="D1412" t="inlineStr">
        <is>
          <t>MI</t>
        </is>
      </c>
      <c r="E1412" t="inlineStr">
        <is>
          <t>East North Central</t>
        </is>
      </c>
      <c r="F1412" t="inlineStr">
        <is>
          <t>Rural Referral Center (RRC)</t>
        </is>
      </c>
      <c r="G1412" s="16" t="n">
        <v>0.9588</v>
      </c>
      <c r="H1412" s="16" t="n">
        <v>0.9109</v>
      </c>
      <c r="I1412" s="16" t="n">
        <v>2.1633</v>
      </c>
      <c r="J1412" s="16" t="n">
        <v>2.16</v>
      </c>
      <c r="K1412" s="17" t="n">
        <v>3923</v>
      </c>
      <c r="L1412" s="16" t="n">
        <v>1</v>
      </c>
      <c r="M1412" s="18" t="n">
        <v>55843028.10567831</v>
      </c>
      <c r="N1412" s="18" t="n">
        <v>55781819.5980519</v>
      </c>
      <c r="O1412" s="19" t="n">
        <v>-61208.50762640685</v>
      </c>
      <c r="P1412" s="20" t="n">
        <v>-0.001096081457305195</v>
      </c>
      <c r="Q1412" s="27">
        <f>IF(O1412&gt;0,O1412,"")</f>
        <v/>
      </c>
      <c r="R1412" s="28">
        <f>IF(O1412&gt;0,P1412,"")</f>
        <v/>
      </c>
    </row>
    <row r="1413">
      <c r="A1413" t="inlineStr">
        <is>
          <t>230167</t>
        </is>
      </c>
      <c r="B1413" t="inlineStr">
        <is>
          <t>Mclaren Greater Lansing</t>
        </is>
      </c>
      <c r="C1413" t="inlineStr">
        <is>
          <t>Michigan</t>
        </is>
      </c>
      <c r="D1413" t="inlineStr">
        <is>
          <t>MI</t>
        </is>
      </c>
      <c r="E1413" t="inlineStr">
        <is>
          <t>East North Central</t>
        </is>
      </c>
      <c r="F1413" t="inlineStr">
        <is>
          <t>Rural Referral Center (RRC)</t>
        </is>
      </c>
      <c r="G1413" s="16" t="n">
        <v>0.9588</v>
      </c>
      <c r="H1413" s="16" t="n">
        <v>0.9109</v>
      </c>
      <c r="I1413" s="16" t="n">
        <v>1.8179</v>
      </c>
      <c r="J1413" s="16" t="n">
        <v>1.8132</v>
      </c>
      <c r="K1413" s="17" t="n">
        <v>1809</v>
      </c>
      <c r="L1413" s="16" t="n">
        <v>1</v>
      </c>
      <c r="M1413" s="18" t="n">
        <v>21639262.64207104</v>
      </c>
      <c r="N1413" s="18" t="n">
        <v>21592597.77204172</v>
      </c>
      <c r="O1413" s="19" t="n">
        <v>-46664.87002931535</v>
      </c>
      <c r="P1413" s="20" t="n">
        <v>-0.002156490764088678</v>
      </c>
      <c r="Q1413" s="27">
        <f>IF(O1413&gt;0,O1413,"")</f>
        <v/>
      </c>
      <c r="R1413" s="28">
        <f>IF(O1413&gt;0,P1413,"")</f>
        <v/>
      </c>
    </row>
    <row r="1414">
      <c r="A1414" t="inlineStr">
        <is>
          <t>230174</t>
        </is>
      </c>
      <c r="B1414" t="inlineStr">
        <is>
          <t>Trinity Health Grand Haven Hospital</t>
        </is>
      </c>
      <c r="C1414" t="inlineStr">
        <is>
          <t>Michigan</t>
        </is>
      </c>
      <c r="D1414" t="inlineStr">
        <is>
          <t>MI</t>
        </is>
      </c>
      <c r="E1414" t="inlineStr">
        <is>
          <t>East North Central</t>
        </is>
      </c>
      <c r="F1414" t="inlineStr">
        <is>
          <t>IPPS</t>
        </is>
      </c>
      <c r="G1414" s="16" t="n">
        <v>0.9588</v>
      </c>
      <c r="H1414" s="16" t="n">
        <v>0.9109</v>
      </c>
      <c r="I1414" s="16" t="n">
        <v>1.2147</v>
      </c>
      <c r="J1414" s="16" t="n">
        <v>1.2155</v>
      </c>
      <c r="K1414" s="17" t="n">
        <v>175</v>
      </c>
      <c r="L1414" s="16" t="n">
        <v>1</v>
      </c>
      <c r="M1414" s="18" t="n">
        <v>1398752.841455437</v>
      </c>
      <c r="N1414" s="18" t="n">
        <v>1400275.94873191</v>
      </c>
      <c r="O1414" s="19" t="n">
        <v>1523.10727647366</v>
      </c>
      <c r="P1414" s="20" t="n">
        <v>0.001088903794389315</v>
      </c>
      <c r="Q1414" s="27">
        <f>IF(O1414&gt;0,O1414,"")</f>
        <v/>
      </c>
      <c r="R1414" s="28">
        <f>IF(O1414&gt;0,P1414,"")</f>
        <v/>
      </c>
    </row>
    <row r="1415">
      <c r="A1415" t="inlineStr">
        <is>
          <t>230176</t>
        </is>
      </c>
      <c r="B1415" t="inlineStr">
        <is>
          <t>Corewell Health Trenton Hospital</t>
        </is>
      </c>
      <c r="C1415" t="inlineStr">
        <is>
          <t>Michigan</t>
        </is>
      </c>
      <c r="D1415" t="inlineStr">
        <is>
          <t>MI</t>
        </is>
      </c>
      <c r="E1415" t="inlineStr">
        <is>
          <t>East North Central</t>
        </is>
      </c>
      <c r="F1415" t="inlineStr">
        <is>
          <t>IPPS</t>
        </is>
      </c>
      <c r="G1415" s="16" t="n">
        <v>0.9595</v>
      </c>
      <c r="H1415" s="16" t="n">
        <v>0.9115</v>
      </c>
      <c r="I1415" s="16" t="n">
        <v>1.5512</v>
      </c>
      <c r="J1415" s="16" t="n">
        <v>1.542</v>
      </c>
      <c r="K1415" s="17" t="n">
        <v>2041</v>
      </c>
      <c r="L1415" s="16" t="n">
        <v>1</v>
      </c>
      <c r="M1415" s="18" t="n">
        <v>20841937.24809983</v>
      </c>
      <c r="N1415" s="18" t="n">
        <v>20726165.72688573</v>
      </c>
      <c r="O1415" s="19" t="n">
        <v>-115771.5212140977</v>
      </c>
      <c r="P1415" s="20" t="n">
        <v>-0.005554738978242183</v>
      </c>
      <c r="Q1415" s="27">
        <f>IF(O1415&gt;0,O1415,"")</f>
        <v/>
      </c>
      <c r="R1415" s="28">
        <f>IF(O1415&gt;0,P1415,"")</f>
        <v/>
      </c>
    </row>
    <row r="1416">
      <c r="A1416" t="inlineStr">
        <is>
          <t>230180</t>
        </is>
      </c>
      <c r="B1416" t="inlineStr">
        <is>
          <t>Mymichigan Medical Center Clare</t>
        </is>
      </c>
      <c r="C1416" t="inlineStr">
        <is>
          <t>Michigan</t>
        </is>
      </c>
      <c r="D1416" t="inlineStr">
        <is>
          <t>MI</t>
        </is>
      </c>
      <c r="E1416" t="inlineStr">
        <is>
          <t>East North Central</t>
        </is>
      </c>
      <c r="F1416" t="inlineStr">
        <is>
          <t>IPPS</t>
        </is>
      </c>
      <c r="G1416" s="16" t="n">
        <v>0.9588</v>
      </c>
      <c r="H1416" s="16" t="n">
        <v>0.9109</v>
      </c>
      <c r="I1416" s="16" t="n">
        <v>1.1477</v>
      </c>
      <c r="J1416" s="16" t="n">
        <v>1.1331</v>
      </c>
      <c r="K1416" s="17" t="n">
        <v>256</v>
      </c>
      <c r="L1416" s="16" t="n">
        <v>1</v>
      </c>
      <c r="M1416" s="18" t="n">
        <v>1933313.344159906</v>
      </c>
      <c r="N1416" s="18" t="n">
        <v>1909540.273571514</v>
      </c>
      <c r="O1416" s="19" t="n">
        <v>-23773.07058839197</v>
      </c>
      <c r="P1416" s="20" t="n">
        <v>-0.01229654295833882</v>
      </c>
      <c r="Q1416" s="27">
        <f>IF(O1416&gt;0,O1416,"")</f>
        <v/>
      </c>
      <c r="R1416" s="28">
        <f>IF(O1416&gt;0,P1416,"")</f>
        <v/>
      </c>
    </row>
    <row r="1417">
      <c r="A1417" t="inlineStr">
        <is>
          <t>230193</t>
        </is>
      </c>
      <c r="B1417" t="inlineStr">
        <is>
          <t>Mclaren Lapeer Region</t>
        </is>
      </c>
      <c r="C1417" t="inlineStr">
        <is>
          <t>Michigan</t>
        </is>
      </c>
      <c r="D1417" t="inlineStr">
        <is>
          <t>MI</t>
        </is>
      </c>
      <c r="E1417" t="inlineStr">
        <is>
          <t>East North Central</t>
        </is>
      </c>
      <c r="F1417" t="inlineStr">
        <is>
          <t>IPPS</t>
        </is>
      </c>
      <c r="G1417" s="16" t="n">
        <v>0.9588</v>
      </c>
      <c r="H1417" s="16" t="n">
        <v>0.9109</v>
      </c>
      <c r="I1417" s="16" t="n">
        <v>1.6215</v>
      </c>
      <c r="J1417" s="16" t="n">
        <v>1.6081</v>
      </c>
      <c r="K1417" s="17" t="n">
        <v>1428</v>
      </c>
      <c r="L1417" s="16" t="n">
        <v>1</v>
      </c>
      <c r="M1417" s="18" t="n">
        <v>15236284.10022814</v>
      </c>
      <c r="N1417" s="18" t="n">
        <v>15116869.95125562</v>
      </c>
      <c r="O1417" s="19" t="n">
        <v>-119414.1489725206</v>
      </c>
      <c r="P1417" s="20" t="n">
        <v>-0.007837485057838515</v>
      </c>
      <c r="Q1417" s="27">
        <f>IF(O1417&gt;0,O1417,"")</f>
        <v/>
      </c>
      <c r="R1417" s="28">
        <f>IF(O1417&gt;0,P1417,"")</f>
        <v/>
      </c>
    </row>
    <row r="1418">
      <c r="A1418" t="inlineStr">
        <is>
          <t>230195</t>
        </is>
      </c>
      <c r="B1418" t="inlineStr">
        <is>
          <t>Henry Ford Health Warren Hospital</t>
        </is>
      </c>
      <c r="C1418" t="inlineStr">
        <is>
          <t>Michigan</t>
        </is>
      </c>
      <c r="D1418" t="inlineStr">
        <is>
          <t>MI</t>
        </is>
      </c>
      <c r="E1418" t="inlineStr">
        <is>
          <t>East North Central</t>
        </is>
      </c>
      <c r="F1418" t="inlineStr">
        <is>
          <t>Rural Referral Center (RRC)</t>
        </is>
      </c>
      <c r="G1418" s="16" t="n">
        <v>0.9588</v>
      </c>
      <c r="H1418" s="16" t="n">
        <v>0.9211</v>
      </c>
      <c r="I1418" s="16" t="n">
        <v>1.8426</v>
      </c>
      <c r="J1418" s="16" t="n">
        <v>1.8347</v>
      </c>
      <c r="K1418" s="17" t="n">
        <v>3665</v>
      </c>
      <c r="L1418" s="16" t="n">
        <v>1</v>
      </c>
      <c r="M1418" s="18" t="n">
        <v>44436408.17822207</v>
      </c>
      <c r="N1418" s="18" t="n">
        <v>44561216.84568771</v>
      </c>
      <c r="O1418" s="19" t="n">
        <v>124808.6674656421</v>
      </c>
      <c r="P1418" s="20" t="n">
        <v>0.002808702876368163</v>
      </c>
      <c r="Q1418" s="27">
        <f>IF(O1418&gt;0,O1418,"")</f>
        <v/>
      </c>
      <c r="R1418" s="28">
        <f>IF(O1418&gt;0,P1418,"")</f>
        <v/>
      </c>
    </row>
    <row r="1419">
      <c r="A1419" t="inlineStr">
        <is>
          <t>230197</t>
        </is>
      </c>
      <c r="B1419" t="inlineStr">
        <is>
          <t>Henry Ford Genesys Hospital</t>
        </is>
      </c>
      <c r="C1419" t="inlineStr">
        <is>
          <t>Michigan</t>
        </is>
      </c>
      <c r="D1419" t="inlineStr">
        <is>
          <t>MI</t>
        </is>
      </c>
      <c r="E1419" t="inlineStr">
        <is>
          <t>East North Central</t>
        </is>
      </c>
      <c r="F1419" t="inlineStr">
        <is>
          <t>IPPS</t>
        </is>
      </c>
      <c r="G1419" s="16" t="n">
        <v>0.9588</v>
      </c>
      <c r="H1419" s="16" t="n">
        <v>0.9263</v>
      </c>
      <c r="I1419" s="16" t="n">
        <v>1.9115</v>
      </c>
      <c r="J1419" s="16" t="n">
        <v>1.9068</v>
      </c>
      <c r="K1419" s="17" t="n">
        <v>3005</v>
      </c>
      <c r="L1419" s="16" t="n">
        <v>1</v>
      </c>
      <c r="M1419" s="18" t="n">
        <v>37796595.27741553</v>
      </c>
      <c r="N1419" s="18" t="n">
        <v>38101082.38361082</v>
      </c>
      <c r="O1419" s="19" t="n">
        <v>304487.1061952934</v>
      </c>
      <c r="P1419" s="20" t="n">
        <v>0.008055940064454231</v>
      </c>
      <c r="Q1419" s="27">
        <f>IF(O1419&gt;0,O1419,"")</f>
        <v/>
      </c>
      <c r="R1419" s="28">
        <f>IF(O1419&gt;0,P1419,"")</f>
        <v/>
      </c>
    </row>
    <row r="1420">
      <c r="A1420" t="inlineStr">
        <is>
          <t>230207</t>
        </is>
      </c>
      <c r="B1420" t="inlineStr">
        <is>
          <t>Mclaren Oakland</t>
        </is>
      </c>
      <c r="C1420" t="inlineStr">
        <is>
          <t>Michigan</t>
        </is>
      </c>
      <c r="D1420" t="inlineStr">
        <is>
          <t>MI</t>
        </is>
      </c>
      <c r="E1420" t="inlineStr">
        <is>
          <t>East North Central</t>
        </is>
      </c>
      <c r="F1420" t="inlineStr">
        <is>
          <t>IPPS</t>
        </is>
      </c>
      <c r="G1420" s="16" t="n">
        <v>0.9588</v>
      </c>
      <c r="H1420" s="16" t="n">
        <v>0.9109</v>
      </c>
      <c r="I1420" s="16" t="n">
        <v>1.7585</v>
      </c>
      <c r="J1420" s="16" t="n">
        <v>1.7542</v>
      </c>
      <c r="K1420" s="17" t="n">
        <v>892</v>
      </c>
      <c r="L1420" s="16" t="n">
        <v>1</v>
      </c>
      <c r="M1420" s="18" t="n">
        <v>10321459.87630503</v>
      </c>
      <c r="N1420" s="18" t="n">
        <v>10300648.7619902</v>
      </c>
      <c r="O1420" s="19" t="n">
        <v>-20811.11431482993</v>
      </c>
      <c r="P1420" s="20" t="n">
        <v>-0.002016295617503294</v>
      </c>
      <c r="Q1420" s="27">
        <f>IF(O1420&gt;0,O1420,"")</f>
        <v/>
      </c>
      <c r="R1420" s="28">
        <f>IF(O1420&gt;0,P1420,"")</f>
        <v/>
      </c>
    </row>
    <row r="1421">
      <c r="A1421" t="inlineStr">
        <is>
          <t>230208</t>
        </is>
      </c>
      <c r="B1421" t="inlineStr">
        <is>
          <t>University Of Michigan Health-Sparrow Carson</t>
        </is>
      </c>
      <c r="C1421" t="inlineStr">
        <is>
          <t>Michigan</t>
        </is>
      </c>
      <c r="D1421" t="inlineStr">
        <is>
          <t>MI</t>
        </is>
      </c>
      <c r="E1421" t="inlineStr">
        <is>
          <t>East North Central</t>
        </is>
      </c>
      <c r="F1421" t="inlineStr">
        <is>
          <t>Rural Referral Center (RRC)</t>
        </is>
      </c>
      <c r="G1421" s="16" t="n">
        <v>0.9588</v>
      </c>
      <c r="H1421" s="16" t="n">
        <v>0.9109</v>
      </c>
      <c r="I1421" s="16" t="n">
        <v>1.2321</v>
      </c>
      <c r="J1421" s="16" t="n">
        <v>1.217</v>
      </c>
      <c r="K1421" s="17" t="n">
        <v>154</v>
      </c>
      <c r="L1421" s="16" t="n">
        <v>1</v>
      </c>
      <c r="M1421" s="18" t="n">
        <v>1248534.593597081</v>
      </c>
      <c r="N1421" s="18" t="n">
        <v>1233763.496547862</v>
      </c>
      <c r="O1421" s="19" t="n">
        <v>-14771.0970492186</v>
      </c>
      <c r="P1421" s="20" t="n">
        <v>-0.01183074712144134</v>
      </c>
      <c r="Q1421" s="27">
        <f>IF(O1421&gt;0,O1421,"")</f>
        <v/>
      </c>
      <c r="R1421" s="28">
        <f>IF(O1421&gt;0,P1421,"")</f>
        <v/>
      </c>
    </row>
    <row r="1422">
      <c r="A1422" t="inlineStr">
        <is>
          <t>230216</t>
        </is>
      </c>
      <c r="B1422" t="inlineStr">
        <is>
          <t>Mclaren Port Huron</t>
        </is>
      </c>
      <c r="C1422" t="inlineStr">
        <is>
          <t>Michigan</t>
        </is>
      </c>
      <c r="D1422" t="inlineStr">
        <is>
          <t>MI</t>
        </is>
      </c>
      <c r="E1422" t="inlineStr">
        <is>
          <t>East North Central</t>
        </is>
      </c>
      <c r="F1422" t="inlineStr">
        <is>
          <t>Rural Referral Center (RRC)</t>
        </is>
      </c>
      <c r="G1422" s="16" t="n">
        <v>0.9588</v>
      </c>
      <c r="H1422" s="16" t="n">
        <v>0.9109</v>
      </c>
      <c r="I1422" s="16" t="n">
        <v>1.8688</v>
      </c>
      <c r="J1422" s="16" t="n">
        <v>1.8611</v>
      </c>
      <c r="K1422" s="17" t="n">
        <v>1978</v>
      </c>
      <c r="L1422" s="16" t="n">
        <v>1</v>
      </c>
      <c r="M1422" s="18" t="n">
        <v>24323329.00728635</v>
      </c>
      <c r="N1422" s="18" t="n">
        <v>24233526.27546499</v>
      </c>
      <c r="O1422" s="19" t="n">
        <v>-89802.73182135448</v>
      </c>
      <c r="P1422" s="20" t="n">
        <v>-0.00369204115910503</v>
      </c>
      <c r="Q1422" s="27">
        <f>IF(O1422&gt;0,O1422,"")</f>
        <v/>
      </c>
      <c r="R1422" s="28">
        <f>IF(O1422&gt;0,P1422,"")</f>
        <v/>
      </c>
    </row>
    <row r="1423">
      <c r="A1423" t="inlineStr">
        <is>
          <t>230217</t>
        </is>
      </c>
      <c r="B1423" t="inlineStr">
        <is>
          <t>Oaklawn Hospital</t>
        </is>
      </c>
      <c r="C1423" t="inlineStr">
        <is>
          <t>Michigan</t>
        </is>
      </c>
      <c r="D1423" t="inlineStr">
        <is>
          <t>MI</t>
        </is>
      </c>
      <c r="E1423" t="inlineStr">
        <is>
          <t>East North Central</t>
        </is>
      </c>
      <c r="F1423" t="inlineStr">
        <is>
          <t>IPPS</t>
        </is>
      </c>
      <c r="G1423" s="16" t="n">
        <v>0.9597</v>
      </c>
      <c r="H1423" s="16" t="n">
        <v>0.9117</v>
      </c>
      <c r="I1423" s="16" t="n">
        <v>1.8485</v>
      </c>
      <c r="J1423" s="16" t="n">
        <v>1.851</v>
      </c>
      <c r="K1423" s="17" t="n">
        <v>562</v>
      </c>
      <c r="L1423" s="16" t="n">
        <v>1</v>
      </c>
      <c r="M1423" s="18" t="n">
        <v>6839719.472547085</v>
      </c>
      <c r="N1423" s="18" t="n">
        <v>6851588.907170312</v>
      </c>
      <c r="O1423" s="19" t="n">
        <v>11869.43462322745</v>
      </c>
      <c r="P1423" s="20" t="n">
        <v>0.001735368631837663</v>
      </c>
      <c r="Q1423" s="27">
        <f>IF(O1423&gt;0,O1423,"")</f>
        <v/>
      </c>
      <c r="R1423" s="28">
        <f>IF(O1423&gt;0,P1423,"")</f>
        <v/>
      </c>
    </row>
    <row r="1424">
      <c r="A1424" t="inlineStr">
        <is>
          <t>230222</t>
        </is>
      </c>
      <c r="B1424" t="inlineStr">
        <is>
          <t>Mymichigan Medical Center Midland</t>
        </is>
      </c>
      <c r="C1424" t="inlineStr">
        <is>
          <t>Michigan</t>
        </is>
      </c>
      <c r="D1424" t="inlineStr">
        <is>
          <t>MI</t>
        </is>
      </c>
      <c r="E1424" t="inlineStr">
        <is>
          <t>East North Central</t>
        </is>
      </c>
      <c r="F1424" t="inlineStr">
        <is>
          <t>SCH/RRC</t>
        </is>
      </c>
      <c r="G1424" s="16" t="n">
        <v>0.9588</v>
      </c>
      <c r="H1424" s="16" t="n">
        <v>0.9109</v>
      </c>
      <c r="I1424" s="16" t="n">
        <v>1.968</v>
      </c>
      <c r="J1424" s="16" t="n">
        <v>1.9696</v>
      </c>
      <c r="K1424" s="17" t="n">
        <v>3396</v>
      </c>
      <c r="L1424" s="16" t="n">
        <v>1</v>
      </c>
      <c r="M1424" s="18" t="n">
        <v>43977109.12925557</v>
      </c>
      <c r="N1424" s="18" t="n">
        <v>44031789.36490131</v>
      </c>
      <c r="O1424" s="19" t="n">
        <v>54680.23564574122</v>
      </c>
      <c r="P1424" s="20" t="n">
        <v>0.001243379492840866</v>
      </c>
      <c r="Q1424" s="27">
        <f>IF(O1424&gt;0,O1424,"")</f>
        <v/>
      </c>
      <c r="R1424" s="28">
        <f>IF(O1424&gt;0,P1424,"")</f>
        <v/>
      </c>
    </row>
    <row r="1425">
      <c r="A1425" t="inlineStr">
        <is>
          <t>230227</t>
        </is>
      </c>
      <c r="B1425" t="inlineStr">
        <is>
          <t>Mclaren Macomb</t>
        </is>
      </c>
      <c r="C1425" t="inlineStr">
        <is>
          <t>Michigan</t>
        </is>
      </c>
      <c r="D1425" t="inlineStr">
        <is>
          <t>MI</t>
        </is>
      </c>
      <c r="E1425" t="inlineStr">
        <is>
          <t>East North Central</t>
        </is>
      </c>
      <c r="F1425" t="inlineStr">
        <is>
          <t>Rural Referral Center (RRC)</t>
        </is>
      </c>
      <c r="G1425" s="16" t="n">
        <v>0.9588</v>
      </c>
      <c r="H1425" s="16" t="n">
        <v>0.9109</v>
      </c>
      <c r="I1425" s="16" t="n">
        <v>1.8773</v>
      </c>
      <c r="J1425" s="16" t="n">
        <v>1.876</v>
      </c>
      <c r="K1425" s="17" t="n">
        <v>2579</v>
      </c>
      <c r="L1425" s="16" t="n">
        <v>1</v>
      </c>
      <c r="M1425" s="18" t="n">
        <v>31858030.51284906</v>
      </c>
      <c r="N1425" s="18" t="n">
        <v>31849659.49936427</v>
      </c>
      <c r="O1425" s="19" t="n">
        <v>-8371.013484787196</v>
      </c>
      <c r="P1425" s="20" t="n">
        <v>-0.0002627599179871141</v>
      </c>
      <c r="Q1425" s="27">
        <f>IF(O1425&gt;0,O1425,"")</f>
        <v/>
      </c>
      <c r="R1425" s="28">
        <f>IF(O1425&gt;0,P1425,"")</f>
        <v/>
      </c>
    </row>
    <row r="1426">
      <c r="A1426" t="inlineStr">
        <is>
          <t>230230</t>
        </is>
      </c>
      <c r="B1426" t="inlineStr">
        <is>
          <t>University Of Michigan Health-Sparrow Lansing</t>
        </is>
      </c>
      <c r="C1426" t="inlineStr">
        <is>
          <t>Michigan</t>
        </is>
      </c>
      <c r="D1426" t="inlineStr">
        <is>
          <t>MI</t>
        </is>
      </c>
      <c r="E1426" t="inlineStr">
        <is>
          <t>East North Central</t>
        </is>
      </c>
      <c r="F1426" t="inlineStr">
        <is>
          <t>Rural Referral Center (RRC)</t>
        </is>
      </c>
      <c r="G1426" s="16" t="n">
        <v>0.9588</v>
      </c>
      <c r="H1426" s="16" t="n">
        <v>0.9109</v>
      </c>
      <c r="I1426" s="16" t="n">
        <v>2.008</v>
      </c>
      <c r="J1426" s="16" t="n">
        <v>2.0063</v>
      </c>
      <c r="K1426" s="17" t="n">
        <v>3636</v>
      </c>
      <c r="L1426" s="16" t="n">
        <v>1</v>
      </c>
      <c r="M1426" s="18" t="n">
        <v>48042044.88217521</v>
      </c>
      <c r="N1426" s="18" t="n">
        <v>48022013.47020444</v>
      </c>
      <c r="O1426" s="19" t="n">
        <v>-20031.41197077185</v>
      </c>
      <c r="P1426" s="20" t="n">
        <v>-0.0004169558564773749</v>
      </c>
      <c r="Q1426" s="27">
        <f>IF(O1426&gt;0,O1426,"")</f>
        <v/>
      </c>
      <c r="R1426" s="28">
        <f>IF(O1426&gt;0,P1426,"")</f>
        <v/>
      </c>
    </row>
    <row r="1427">
      <c r="A1427" t="inlineStr">
        <is>
          <t>230236</t>
        </is>
      </c>
      <c r="B1427" t="inlineStr">
        <is>
          <t>University Of Michigan Health - West</t>
        </is>
      </c>
      <c r="C1427" t="inlineStr">
        <is>
          <t>Michigan</t>
        </is>
      </c>
      <c r="D1427" t="inlineStr">
        <is>
          <t>MI</t>
        </is>
      </c>
      <c r="E1427" t="inlineStr">
        <is>
          <t>East North Central</t>
        </is>
      </c>
      <c r="F1427" t="inlineStr">
        <is>
          <t>Rural Referral Center (RRC)</t>
        </is>
      </c>
      <c r="G1427" s="16" t="n">
        <v>0.9588</v>
      </c>
      <c r="H1427" s="16" t="n">
        <v>0.9109</v>
      </c>
      <c r="I1427" s="16" t="n">
        <v>2.0908</v>
      </c>
      <c r="J1427" s="16" t="n">
        <v>2.1074</v>
      </c>
      <c r="K1427" s="17" t="n">
        <v>1357</v>
      </c>
      <c r="L1427" s="16" t="n">
        <v>1</v>
      </c>
      <c r="M1427" s="18" t="n">
        <v>18669222.88782271</v>
      </c>
      <c r="N1427" s="18" t="n">
        <v>18825539.92888665</v>
      </c>
      <c r="O1427" s="19" t="n">
        <v>156317.041063942</v>
      </c>
      <c r="P1427" s="20" t="n">
        <v>0.008372980600381726</v>
      </c>
      <c r="Q1427" s="27">
        <f>IF(O1427&gt;0,O1427,"")</f>
        <v/>
      </c>
      <c r="R1427" s="28">
        <f>IF(O1427&gt;0,P1427,"")</f>
        <v/>
      </c>
    </row>
    <row r="1428">
      <c r="A1428" t="inlineStr">
        <is>
          <t>230239</t>
        </is>
      </c>
      <c r="B1428" t="inlineStr">
        <is>
          <t>Mymichigan Medical Center-Sault</t>
        </is>
      </c>
      <c r="C1428" t="inlineStr">
        <is>
          <t>Michigan</t>
        </is>
      </c>
      <c r="D1428" t="inlineStr">
        <is>
          <t>MI</t>
        </is>
      </c>
      <c r="E1428" t="inlineStr">
        <is>
          <t>East North Central</t>
        </is>
      </c>
      <c r="F1428" t="inlineStr">
        <is>
          <t>Sole Community Hospital (SCH)</t>
        </is>
      </c>
      <c r="G1428" s="16" t="n">
        <v>0.9588</v>
      </c>
      <c r="H1428" s="16" t="n">
        <v>0.9109</v>
      </c>
      <c r="I1428" s="16" t="n">
        <v>1.4273</v>
      </c>
      <c r="J1428" s="16" t="n">
        <v>1.4109</v>
      </c>
      <c r="K1428" s="17" t="n">
        <v>290</v>
      </c>
      <c r="L1428" s="16" t="n">
        <v>1</v>
      </c>
      <c r="M1428" s="18" t="n">
        <v>2723624.080615837</v>
      </c>
      <c r="N1428" s="18" t="n">
        <v>2693486.783612139</v>
      </c>
      <c r="O1428" s="19" t="n">
        <v>-30137.29700369807</v>
      </c>
      <c r="P1428" s="20" t="n">
        <v>-0.01106514559706923</v>
      </c>
      <c r="Q1428" s="27">
        <f>IF(O1428&gt;0,O1428,"")</f>
        <v/>
      </c>
      <c r="R1428" s="28">
        <f>IF(O1428&gt;0,P1428,"")</f>
        <v/>
      </c>
    </row>
    <row r="1429">
      <c r="A1429" t="inlineStr">
        <is>
          <t>230241</t>
        </is>
      </c>
      <c r="B1429" t="inlineStr">
        <is>
          <t>Henry Ford Health River District Hospital</t>
        </is>
      </c>
      <c r="C1429" t="inlineStr">
        <is>
          <t>Michigan</t>
        </is>
      </c>
      <c r="D1429" t="inlineStr">
        <is>
          <t>MI</t>
        </is>
      </c>
      <c r="E1429" t="inlineStr">
        <is>
          <t>East North Central</t>
        </is>
      </c>
      <c r="F1429" t="inlineStr">
        <is>
          <t>IPPS</t>
        </is>
      </c>
      <c r="G1429" s="16" t="n">
        <v>0.9588</v>
      </c>
      <c r="H1429" s="16" t="n">
        <v>0.9109</v>
      </c>
      <c r="I1429" s="16" t="n">
        <v>1.3428</v>
      </c>
      <c r="J1429" s="16" t="n">
        <v>1.328</v>
      </c>
      <c r="K1429" s="17" t="n">
        <v>101</v>
      </c>
      <c r="L1429" s="16" t="n">
        <v>1</v>
      </c>
      <c r="M1429" s="18" t="n">
        <v>892414.4791360237</v>
      </c>
      <c r="N1429" s="18" t="n">
        <v>882958.0417300988</v>
      </c>
      <c r="O1429" s="19" t="n">
        <v>-9456.437405924895</v>
      </c>
      <c r="P1429" s="20" t="n">
        <v>-0.01059646344496785</v>
      </c>
      <c r="Q1429" s="27">
        <f>IF(O1429&gt;0,O1429,"")</f>
        <v/>
      </c>
      <c r="R1429" s="28">
        <f>IF(O1429&gt;0,P1429,"")</f>
        <v/>
      </c>
    </row>
    <row r="1430">
      <c r="A1430" t="inlineStr">
        <is>
          <t>230244</t>
        </is>
      </c>
      <c r="B1430" t="inlineStr">
        <is>
          <t>Garden City Hospital</t>
        </is>
      </c>
      <c r="C1430" t="inlineStr">
        <is>
          <t>Michigan</t>
        </is>
      </c>
      <c r="D1430" t="inlineStr">
        <is>
          <t>MI</t>
        </is>
      </c>
      <c r="E1430" t="inlineStr">
        <is>
          <t>East North Central</t>
        </is>
      </c>
      <c r="F1430" t="inlineStr">
        <is>
          <t>IPPS</t>
        </is>
      </c>
      <c r="G1430" s="16" t="n">
        <v>0.9595</v>
      </c>
      <c r="H1430" s="16" t="n">
        <v>0.9115</v>
      </c>
      <c r="I1430" s="16" t="n">
        <v>1.7791</v>
      </c>
      <c r="J1430" s="16" t="n">
        <v>1.7673</v>
      </c>
      <c r="K1430" s="17" t="n">
        <v>1412</v>
      </c>
      <c r="L1430" s="16" t="n">
        <v>1</v>
      </c>
      <c r="M1430" s="18" t="n">
        <v>16537213.73903989</v>
      </c>
      <c r="N1430" s="18" t="n">
        <v>16433745.6960598</v>
      </c>
      <c r="O1430" s="19" t="n">
        <v>-103468.0429800898</v>
      </c>
      <c r="P1430" s="20" t="n">
        <v>-0.006256679306008468</v>
      </c>
      <c r="Q1430" s="27">
        <f>IF(O1430&gt;0,O1430,"")</f>
        <v/>
      </c>
      <c r="R1430" s="28">
        <f>IF(O1430&gt;0,P1430,"")</f>
        <v/>
      </c>
    </row>
    <row r="1431">
      <c r="A1431" t="inlineStr">
        <is>
          <t>230254</t>
        </is>
      </c>
      <c r="B1431" t="inlineStr">
        <is>
          <t>Henry Ford Rochester Hospital</t>
        </is>
      </c>
      <c r="C1431" t="inlineStr">
        <is>
          <t>Michigan</t>
        </is>
      </c>
      <c r="D1431" t="inlineStr">
        <is>
          <t>MI</t>
        </is>
      </c>
      <c r="E1431" t="inlineStr">
        <is>
          <t>East North Central</t>
        </is>
      </c>
      <c r="F1431" t="inlineStr">
        <is>
          <t>Rural Referral Center (RRC)</t>
        </is>
      </c>
      <c r="G1431" s="16" t="n">
        <v>0.9588</v>
      </c>
      <c r="H1431" s="16" t="n">
        <v>0.9211</v>
      </c>
      <c r="I1431" s="16" t="n">
        <v>1.7371</v>
      </c>
      <c r="J1431" s="16" t="n">
        <v>1.7361</v>
      </c>
      <c r="K1431" s="17" t="n">
        <v>2773</v>
      </c>
      <c r="L1431" s="16" t="n">
        <v>1</v>
      </c>
      <c r="M1431" s="18" t="n">
        <v>31696301.65874786</v>
      </c>
      <c r="N1431" s="18" t="n">
        <v>31903814.27625722</v>
      </c>
      <c r="O1431" s="19" t="n">
        <v>207512.6175093651</v>
      </c>
      <c r="P1431" s="20" t="n">
        <v>0.006546903160611917</v>
      </c>
      <c r="Q1431" s="27">
        <f>IF(O1431&gt;0,O1431,"")</f>
        <v/>
      </c>
      <c r="R1431" s="28">
        <f>IF(O1431&gt;0,P1431,"")</f>
        <v/>
      </c>
    </row>
    <row r="1432">
      <c r="A1432" t="inlineStr">
        <is>
          <t>230259</t>
        </is>
      </c>
      <c r="B1432" t="inlineStr">
        <is>
          <t>Chelsea Hospital</t>
        </is>
      </c>
      <c r="C1432" t="inlineStr">
        <is>
          <t>Michigan</t>
        </is>
      </c>
      <c r="D1432" t="inlineStr">
        <is>
          <t>MI</t>
        </is>
      </c>
      <c r="E1432" t="inlineStr">
        <is>
          <t>East North Central</t>
        </is>
      </c>
      <c r="F1432" t="inlineStr">
        <is>
          <t>IPPS</t>
        </is>
      </c>
      <c r="G1432" s="16" t="n">
        <v>0.965</v>
      </c>
      <c r="H1432" s="16" t="n">
        <v>0.9778</v>
      </c>
      <c r="I1432" s="16" t="n">
        <v>1.3991</v>
      </c>
      <c r="J1432" s="16" t="n">
        <v>1.3886</v>
      </c>
      <c r="K1432" s="17" t="n">
        <v>1169</v>
      </c>
      <c r="L1432" s="16" t="n">
        <v>1</v>
      </c>
      <c r="M1432" s="18" t="n">
        <v>10804557.59384009</v>
      </c>
      <c r="N1432" s="18" t="n">
        <v>11155076.75219284</v>
      </c>
      <c r="O1432" s="19" t="n">
        <v>350519.1583527531</v>
      </c>
      <c r="P1432" s="20" t="n">
        <v>0.03244178720955606</v>
      </c>
      <c r="Q1432" s="27">
        <f>IF(O1432&gt;0,O1432,"")</f>
        <v/>
      </c>
      <c r="R1432" s="28">
        <f>IF(O1432&gt;0,P1432,"")</f>
        <v/>
      </c>
    </row>
    <row r="1433">
      <c r="A1433" t="inlineStr">
        <is>
          <t>230264</t>
        </is>
      </c>
      <c r="B1433" t="inlineStr">
        <is>
          <t>Insight Surgical Hospital</t>
        </is>
      </c>
      <c r="C1433" t="inlineStr">
        <is>
          <t>Michigan</t>
        </is>
      </c>
      <c r="D1433" t="inlineStr">
        <is>
          <t>MI</t>
        </is>
      </c>
      <c r="E1433" t="inlineStr">
        <is>
          <t>East North Central</t>
        </is>
      </c>
      <c r="F1433" t="inlineStr">
        <is>
          <t>IPPS</t>
        </is>
      </c>
      <c r="G1433" s="16" t="n">
        <v>0.9588</v>
      </c>
      <c r="H1433" s="16" t="n">
        <v>0.9109</v>
      </c>
      <c r="I1433" s="16" t="n">
        <v>4.2968</v>
      </c>
      <c r="J1433" s="16" t="n">
        <v>4.2743</v>
      </c>
      <c r="K1433" s="17" t="n">
        <v>18</v>
      </c>
      <c r="L1433" s="16" t="n">
        <v>1</v>
      </c>
      <c r="M1433" s="18" t="n">
        <v>508922.3759657668</v>
      </c>
      <c r="N1433" s="18" t="n">
        <v>506475.1285324862</v>
      </c>
      <c r="O1433" s="19" t="n">
        <v>-2447.247433280631</v>
      </c>
      <c r="P1433" s="20" t="n">
        <v>-0.004808685074293623</v>
      </c>
      <c r="Q1433" s="27">
        <f>IF(O1433&gt;0,O1433,"")</f>
        <v/>
      </c>
      <c r="R1433" s="28">
        <f>IF(O1433&gt;0,P1433,"")</f>
        <v/>
      </c>
    </row>
    <row r="1434">
      <c r="A1434" t="inlineStr">
        <is>
          <t>230269</t>
        </is>
      </c>
      <c r="B1434" t="inlineStr">
        <is>
          <t>Corewell Health Beaumont Troy Hospital</t>
        </is>
      </c>
      <c r="C1434" t="inlineStr">
        <is>
          <t>Michigan</t>
        </is>
      </c>
      <c r="D1434" t="inlineStr">
        <is>
          <t>MI</t>
        </is>
      </c>
      <c r="E1434" t="inlineStr">
        <is>
          <t>East North Central</t>
        </is>
      </c>
      <c r="F1434" t="inlineStr">
        <is>
          <t>Rural Referral Center (RRC)</t>
        </is>
      </c>
      <c r="G1434" s="16" t="n">
        <v>0.9588</v>
      </c>
      <c r="H1434" s="16" t="n">
        <v>0.9211</v>
      </c>
      <c r="I1434" s="16" t="n">
        <v>1.6696</v>
      </c>
      <c r="J1434" s="16" t="n">
        <v>1.6666</v>
      </c>
      <c r="K1434" s="17" t="n">
        <v>8227</v>
      </c>
      <c r="L1434" s="16" t="n">
        <v>1</v>
      </c>
      <c r="M1434" s="18" t="n">
        <v>90383225.30271466</v>
      </c>
      <c r="N1434" s="18" t="n">
        <v>90863796.06050666</v>
      </c>
      <c r="O1434" s="19" t="n">
        <v>480570.757791996</v>
      </c>
      <c r="P1434" s="20" t="n">
        <v>0.005317034838958796</v>
      </c>
      <c r="Q1434" s="27">
        <f>IF(O1434&gt;0,O1434,"")</f>
        <v/>
      </c>
      <c r="R1434" s="28">
        <f>IF(O1434&gt;0,P1434,"")</f>
        <v/>
      </c>
    </row>
    <row r="1435">
      <c r="A1435" t="inlineStr">
        <is>
          <t>230270</t>
        </is>
      </c>
      <c r="B1435" t="inlineStr">
        <is>
          <t>Corewell Health Taylor Hospital</t>
        </is>
      </c>
      <c r="C1435" t="inlineStr">
        <is>
          <t>Michigan</t>
        </is>
      </c>
      <c r="D1435" t="inlineStr">
        <is>
          <t>MI</t>
        </is>
      </c>
      <c r="E1435" t="inlineStr">
        <is>
          <t>East North Central</t>
        </is>
      </c>
      <c r="F1435" t="inlineStr">
        <is>
          <t>IPPS</t>
        </is>
      </c>
      <c r="G1435" s="16" t="n">
        <v>0.9595</v>
      </c>
      <c r="H1435" s="16" t="n">
        <v>0.9115</v>
      </c>
      <c r="I1435" s="16" t="n">
        <v>1.5166</v>
      </c>
      <c r="J1435" s="16" t="n">
        <v>1.5017</v>
      </c>
      <c r="K1435" s="17" t="n">
        <v>1078</v>
      </c>
      <c r="L1435" s="16" t="n">
        <v>1</v>
      </c>
      <c r="M1435" s="18" t="n">
        <v>10762597.422275</v>
      </c>
      <c r="N1435" s="18" t="n">
        <v>10660891.6535552</v>
      </c>
      <c r="O1435" s="19" t="n">
        <v>-101705.768719798</v>
      </c>
      <c r="P1435" s="20" t="n">
        <v>-0.009449927812899588</v>
      </c>
      <c r="Q1435" s="27">
        <f>IF(O1435&gt;0,O1435,"")</f>
        <v/>
      </c>
      <c r="R1435" s="28">
        <f>IF(O1435&gt;0,P1435,"")</f>
        <v/>
      </c>
    </row>
    <row r="1436">
      <c r="A1436" t="inlineStr">
        <is>
          <t>230273</t>
        </is>
      </c>
      <c r="B1436" t="inlineStr">
        <is>
          <t>Detroit Receiving Hospital &amp; Univ Health Center</t>
        </is>
      </c>
      <c r="C1436" t="inlineStr">
        <is>
          <t>Michigan</t>
        </is>
      </c>
      <c r="D1436" t="inlineStr">
        <is>
          <t>MI</t>
        </is>
      </c>
      <c r="E1436" t="inlineStr">
        <is>
          <t>East North Central</t>
        </is>
      </c>
      <c r="F1436" t="inlineStr">
        <is>
          <t>Rural Referral Center (RRC)</t>
        </is>
      </c>
      <c r="G1436" s="16" t="n">
        <v>0.9588</v>
      </c>
      <c r="H1436" s="16" t="n">
        <v>0.9211</v>
      </c>
      <c r="I1436" s="16" t="n">
        <v>2.2439</v>
      </c>
      <c r="J1436" s="16" t="n">
        <v>2.2354</v>
      </c>
      <c r="K1436" s="17" t="n">
        <v>1053</v>
      </c>
      <c r="L1436" s="16" t="n">
        <v>1</v>
      </c>
      <c r="M1436" s="18" t="n">
        <v>15547686.36814156</v>
      </c>
      <c r="N1436" s="18" t="n">
        <v>15599174.61644232</v>
      </c>
      <c r="O1436" s="19" t="n">
        <v>51488.24830075726</v>
      </c>
      <c r="P1436" s="20" t="n">
        <v>0.003311634096649952</v>
      </c>
      <c r="Q1436" s="27">
        <f>IF(O1436&gt;0,O1436,"")</f>
        <v/>
      </c>
      <c r="R1436" s="28">
        <f>IF(O1436&gt;0,P1436,"")</f>
        <v/>
      </c>
    </row>
    <row r="1437">
      <c r="A1437" t="inlineStr">
        <is>
          <t>230275</t>
        </is>
      </c>
      <c r="B1437" t="inlineStr">
        <is>
          <t>Healthsource Saginaw</t>
        </is>
      </c>
      <c r="C1437" t="inlineStr">
        <is>
          <t>Michigan</t>
        </is>
      </c>
      <c r="D1437" t="inlineStr">
        <is>
          <t>MI</t>
        </is>
      </c>
      <c r="E1437" t="inlineStr">
        <is>
          <t>East North Central</t>
        </is>
      </c>
      <c r="F1437" t="inlineStr">
        <is>
          <t>IPPS</t>
        </is>
      </c>
      <c r="G1437" s="16" t="n">
        <v>0.9588</v>
      </c>
      <c r="H1437" s="16" t="n">
        <v>0.9109</v>
      </c>
      <c r="I1437" s="16" t="n">
        <v>0.7942</v>
      </c>
      <c r="J1437" s="16" t="n">
        <v>0.7763</v>
      </c>
      <c r="K1437" s="17" t="n">
        <v>6</v>
      </c>
      <c r="L1437" s="16" t="n">
        <v>1</v>
      </c>
      <c r="M1437" s="18" t="n">
        <v>31355.59416247843</v>
      </c>
      <c r="N1437" s="18" t="n">
        <v>30662.06882060759</v>
      </c>
      <c r="O1437" s="19" t="n">
        <v>-693.5253418708453</v>
      </c>
      <c r="P1437" s="20" t="n">
        <v>-0.02211807367696926</v>
      </c>
      <c r="Q1437" s="27">
        <f>IF(O1437&gt;0,O1437,"")</f>
        <v/>
      </c>
      <c r="R1437" s="28">
        <f>IF(O1437&gt;0,P1437,"")</f>
        <v/>
      </c>
    </row>
    <row r="1438">
      <c r="A1438" t="inlineStr">
        <is>
          <t>230277</t>
        </is>
      </c>
      <c r="B1438" t="inlineStr">
        <is>
          <t>Huron Valley-Sinai Hospital</t>
        </is>
      </c>
      <c r="C1438" t="inlineStr">
        <is>
          <t>Michigan</t>
        </is>
      </c>
      <c r="D1438" t="inlineStr">
        <is>
          <t>MI</t>
        </is>
      </c>
      <c r="E1438" t="inlineStr">
        <is>
          <t>East North Central</t>
        </is>
      </c>
      <c r="F1438" t="inlineStr">
        <is>
          <t>Rural Referral Center (RRC)</t>
        </is>
      </c>
      <c r="G1438" s="16" t="n">
        <v>0.9588</v>
      </c>
      <c r="H1438" s="16" t="n">
        <v>0.9109</v>
      </c>
      <c r="I1438" s="16" t="n">
        <v>1.891</v>
      </c>
      <c r="J1438" s="16" t="n">
        <v>1.8835</v>
      </c>
      <c r="K1438" s="17" t="n">
        <v>1500</v>
      </c>
      <c r="L1438" s="16" t="n">
        <v>1</v>
      </c>
      <c r="M1438" s="18" t="n">
        <v>18664514.15299884</v>
      </c>
      <c r="N1438" s="18" t="n">
        <v>18598482.10215586</v>
      </c>
      <c r="O1438" s="19" t="n">
        <v>-66032.05084297806</v>
      </c>
      <c r="P1438" s="20" t="n">
        <v>-0.003537839254839036</v>
      </c>
      <c r="Q1438" s="27">
        <f>IF(O1438&gt;0,O1438,"")</f>
        <v/>
      </c>
      <c r="R1438" s="28">
        <f>IF(O1438&gt;0,P1438,"")</f>
        <v/>
      </c>
    </row>
    <row r="1439">
      <c r="A1439" t="inlineStr">
        <is>
          <t>230279</t>
        </is>
      </c>
      <c r="B1439" t="inlineStr">
        <is>
          <t>Henry Ford Health Brighton Center For Recovery</t>
        </is>
      </c>
      <c r="C1439" t="inlineStr">
        <is>
          <t>Michigan</t>
        </is>
      </c>
      <c r="D1439" t="inlineStr">
        <is>
          <t>MI</t>
        </is>
      </c>
      <c r="E1439" t="inlineStr">
        <is>
          <t>East North Central</t>
        </is>
      </c>
      <c r="F1439" t="inlineStr">
        <is>
          <t>IPPS</t>
        </is>
      </c>
      <c r="G1439" s="16" t="n">
        <v>0.9623</v>
      </c>
      <c r="H1439" s="16" t="n">
        <v>0.9142</v>
      </c>
      <c r="I1439" s="16" t="n">
        <v>1.2633</v>
      </c>
      <c r="J1439" s="16" t="n">
        <v>1.2534</v>
      </c>
      <c r="K1439" s="17" t="n">
        <v>198</v>
      </c>
      <c r="L1439" s="16" t="n">
        <v>1</v>
      </c>
      <c r="M1439" s="18" t="n">
        <v>1649573.366382481</v>
      </c>
      <c r="N1439" s="18" t="n">
        <v>1637250.018779911</v>
      </c>
      <c r="O1439" s="19" t="n">
        <v>-12323.3476025695</v>
      </c>
      <c r="P1439" s="20" t="n">
        <v>-0.007470627165613516</v>
      </c>
      <c r="Q1439" s="27">
        <f>IF(O1439&gt;0,O1439,"")</f>
        <v/>
      </c>
      <c r="R1439" s="28">
        <f>IF(O1439&gt;0,P1439,"")</f>
        <v/>
      </c>
    </row>
    <row r="1440">
      <c r="A1440" t="inlineStr">
        <is>
          <t>230297</t>
        </is>
      </c>
      <c r="B1440" t="inlineStr">
        <is>
          <t>Karmanos Cancer Center</t>
        </is>
      </c>
      <c r="C1440" t="inlineStr">
        <is>
          <t>Michigan</t>
        </is>
      </c>
      <c r="D1440" t="inlineStr">
        <is>
          <t>MI</t>
        </is>
      </c>
      <c r="E1440" t="inlineStr">
        <is>
          <t>East North Central</t>
        </is>
      </c>
      <c r="F1440" t="inlineStr">
        <is>
          <t>IPPS</t>
        </is>
      </c>
      <c r="G1440" s="16" t="n">
        <v>0.9595</v>
      </c>
      <c r="H1440" s="16" t="n">
        <v>0.9115</v>
      </c>
      <c r="I1440" s="16" t="n">
        <v>2.9974</v>
      </c>
      <c r="J1440" s="16" t="n">
        <v>3.004</v>
      </c>
      <c r="K1440" s="17" t="n">
        <v>404</v>
      </c>
      <c r="L1440" s="16" t="n">
        <v>1</v>
      </c>
      <c r="M1440" s="18" t="n">
        <v>7971744.141252968</v>
      </c>
      <c r="N1440" s="18" t="n">
        <v>7992320.320841729</v>
      </c>
      <c r="O1440" s="19" t="n">
        <v>20576.17958876025</v>
      </c>
      <c r="P1440" s="20" t="n">
        <v>0.002581138985919104</v>
      </c>
      <c r="Q1440" s="27">
        <f>IF(O1440&gt;0,O1440,"")</f>
        <v/>
      </c>
      <c r="R1440" s="28">
        <f>IF(O1440&gt;0,P1440,"")</f>
        <v/>
      </c>
    </row>
    <row r="1441">
      <c r="A1441" t="inlineStr">
        <is>
          <t>230301</t>
        </is>
      </c>
      <c r="B1441" t="inlineStr">
        <is>
          <t>Surgeons Choice Medical Center</t>
        </is>
      </c>
      <c r="C1441" t="inlineStr">
        <is>
          <t>Michigan</t>
        </is>
      </c>
      <c r="D1441" t="inlineStr">
        <is>
          <t>MI</t>
        </is>
      </c>
      <c r="E1441" t="inlineStr">
        <is>
          <t>East North Central</t>
        </is>
      </c>
      <c r="F1441" t="inlineStr">
        <is>
          <t>IPPS</t>
        </is>
      </c>
      <c r="G1441" s="16" t="n">
        <v>0.9588</v>
      </c>
      <c r="H1441" s="16" t="n">
        <v>0.9109</v>
      </c>
      <c r="I1441" s="16" t="n">
        <v>1.2702</v>
      </c>
      <c r="J1441" s="16" t="n">
        <v>1.26</v>
      </c>
      <c r="K1441" s="17" t="n">
        <v>210</v>
      </c>
      <c r="L1441" s="16" t="n">
        <v>1</v>
      </c>
      <c r="M1441" s="18" t="n">
        <v>1755194.723849539</v>
      </c>
      <c r="N1441" s="18" t="n">
        <v>1741848.814876716</v>
      </c>
      <c r="O1441" s="19" t="n">
        <v>-13345.9089728226</v>
      </c>
      <c r="P1441" s="20" t="n">
        <v>-0.007603662882231095</v>
      </c>
      <c r="Q1441" s="27">
        <f>IF(O1441&gt;0,O1441,"")</f>
        <v/>
      </c>
      <c r="R1441" s="28">
        <f>IF(O1441&gt;0,P1441,"")</f>
        <v/>
      </c>
    </row>
    <row r="1442">
      <c r="A1442" t="inlineStr">
        <is>
          <t>230302</t>
        </is>
      </c>
      <c r="B1442" t="inlineStr">
        <is>
          <t>Henry Ford Health West Bloomfield Hospital</t>
        </is>
      </c>
      <c r="C1442" t="inlineStr">
        <is>
          <t>Michigan</t>
        </is>
      </c>
      <c r="D1442" t="inlineStr">
        <is>
          <t>MI</t>
        </is>
      </c>
      <c r="E1442" t="inlineStr">
        <is>
          <t>East North Central</t>
        </is>
      </c>
      <c r="F1442" t="inlineStr">
        <is>
          <t>Rural Referral Center (RRC)</t>
        </is>
      </c>
      <c r="G1442" s="16" t="n">
        <v>0.9588</v>
      </c>
      <c r="H1442" s="16" t="n">
        <v>0.9109</v>
      </c>
      <c r="I1442" s="16" t="n">
        <v>1.6431</v>
      </c>
      <c r="J1442" s="16" t="n">
        <v>1.639</v>
      </c>
      <c r="K1442" s="17" t="n">
        <v>3283</v>
      </c>
      <c r="L1442" s="16" t="n">
        <v>1</v>
      </c>
      <c r="M1442" s="18" t="n">
        <v>35495130.72495449</v>
      </c>
      <c r="N1442" s="18" t="n">
        <v>35421785.90889941</v>
      </c>
      <c r="O1442" s="19" t="n">
        <v>-73344.81605508178</v>
      </c>
      <c r="P1442" s="20" t="n">
        <v>-0.00206633458046451</v>
      </c>
      <c r="Q1442" s="27">
        <f>IF(O1442&gt;0,O1442,"")</f>
        <v/>
      </c>
      <c r="R1442" s="28">
        <f>IF(O1442&gt;0,P1442,"")</f>
        <v/>
      </c>
    </row>
    <row r="1443">
      <c r="A1443" t="inlineStr">
        <is>
          <t>230303</t>
        </is>
      </c>
      <c r="B1443" t="inlineStr">
        <is>
          <t>Munson Healthcare Manistee Hospital</t>
        </is>
      </c>
      <c r="C1443" t="inlineStr">
        <is>
          <t>Michigan</t>
        </is>
      </c>
      <c r="D1443" t="inlineStr">
        <is>
          <t>MI</t>
        </is>
      </c>
      <c r="E1443" t="inlineStr">
        <is>
          <t>East North Central</t>
        </is>
      </c>
      <c r="F1443" t="inlineStr">
        <is>
          <t>Sole Community Hospital (SCH)</t>
        </is>
      </c>
      <c r="G1443" s="16" t="n">
        <v>0.9588</v>
      </c>
      <c r="H1443" s="16" t="n">
        <v>0.9109</v>
      </c>
      <c r="I1443" s="16" t="n">
        <v>1.3582</v>
      </c>
      <c r="J1443" s="16" t="n">
        <v>1.3469</v>
      </c>
      <c r="K1443" s="17" t="n">
        <v>143</v>
      </c>
      <c r="L1443" s="16" t="n">
        <v>1</v>
      </c>
      <c r="M1443" s="18" t="n">
        <v>1278008.273059134</v>
      </c>
      <c r="N1443" s="18" t="n">
        <v>1267920.454014797</v>
      </c>
      <c r="O1443" s="19" t="n">
        <v>-10087.81904433691</v>
      </c>
      <c r="P1443" s="20" t="n">
        <v>-0.007893391034308386</v>
      </c>
      <c r="Q1443" s="27">
        <f>IF(O1443&gt;0,O1443,"")</f>
        <v/>
      </c>
      <c r="R1443" s="28">
        <f>IF(O1443&gt;0,P1443,"")</f>
        <v/>
      </c>
    </row>
    <row r="1444">
      <c r="A1444" t="inlineStr">
        <is>
          <t>240001</t>
        </is>
      </c>
      <c r="B1444" t="inlineStr">
        <is>
          <t>North Memorial Health</t>
        </is>
      </c>
      <c r="C1444" t="inlineStr">
        <is>
          <t>Minnesota</t>
        </is>
      </c>
      <c r="D1444" t="inlineStr">
        <is>
          <t>MN</t>
        </is>
      </c>
      <c r="E1444" t="inlineStr">
        <is>
          <t>West North Central</t>
        </is>
      </c>
      <c r="F1444" t="inlineStr">
        <is>
          <t>Rural Referral Center (RRC)</t>
        </is>
      </c>
      <c r="G1444" s="16" t="n">
        <v>1.0419</v>
      </c>
      <c r="H1444" s="16" t="n">
        <v>1.0518</v>
      </c>
      <c r="I1444" s="16" t="n">
        <v>2.1657</v>
      </c>
      <c r="J1444" s="16" t="n">
        <v>2.1688</v>
      </c>
      <c r="K1444" s="17" t="n">
        <v>3670</v>
      </c>
      <c r="L1444" s="16" t="n">
        <v>1</v>
      </c>
      <c r="M1444" s="18" t="n">
        <v>55154753.17057368</v>
      </c>
      <c r="N1444" s="18" t="n">
        <v>57356824.94677768</v>
      </c>
      <c r="O1444" s="19" t="n">
        <v>2202071.776203997</v>
      </c>
      <c r="P1444" s="20" t="n">
        <v>0.03992533099357342</v>
      </c>
      <c r="Q1444" s="27">
        <f>IF(O1444&gt;0,O1444,"")</f>
        <v/>
      </c>
      <c r="R1444" s="28">
        <f>IF(O1444&gt;0,P1444,"")</f>
        <v/>
      </c>
    </row>
    <row r="1445">
      <c r="A1445" t="inlineStr">
        <is>
          <t>240002</t>
        </is>
      </c>
      <c r="B1445" t="inlineStr">
        <is>
          <t>Essentia Health St Mary'S Medical Center</t>
        </is>
      </c>
      <c r="C1445" t="inlineStr">
        <is>
          <t>Minnesota</t>
        </is>
      </c>
      <c r="D1445" t="inlineStr">
        <is>
          <t>MN</t>
        </is>
      </c>
      <c r="E1445" t="inlineStr">
        <is>
          <t>West North Central</t>
        </is>
      </c>
      <c r="F1445" t="inlineStr">
        <is>
          <t>Rural Referral Center (RRC)</t>
        </is>
      </c>
      <c r="G1445" s="16" t="n">
        <v>1.0223</v>
      </c>
      <c r="H1445" s="16" t="n">
        <v>1.0518</v>
      </c>
      <c r="I1445" s="16" t="n">
        <v>2.2493</v>
      </c>
      <c r="J1445" s="16" t="n">
        <v>2.2526</v>
      </c>
      <c r="K1445" s="17" t="n">
        <v>5771</v>
      </c>
      <c r="L1445" s="16" t="n">
        <v>1</v>
      </c>
      <c r="M1445" s="18" t="n">
        <v>88943760.95544778</v>
      </c>
      <c r="N1445" s="18" t="n">
        <v>93677369.64039782</v>
      </c>
      <c r="O1445" s="19" t="n">
        <v>4733608.684950039</v>
      </c>
      <c r="P1445" s="20" t="n">
        <v>0.05322024427684274</v>
      </c>
      <c r="Q1445" s="27">
        <f>IF(O1445&gt;0,O1445,"")</f>
        <v/>
      </c>
      <c r="R1445" s="28">
        <f>IF(O1445&gt;0,P1445,"")</f>
        <v/>
      </c>
    </row>
    <row r="1446">
      <c r="A1446" t="inlineStr">
        <is>
          <t>240004</t>
        </is>
      </c>
      <c r="B1446" t="inlineStr">
        <is>
          <t>Hennepin County Medical Center</t>
        </is>
      </c>
      <c r="C1446" t="inlineStr">
        <is>
          <t>Minnesota</t>
        </is>
      </c>
      <c r="D1446" t="inlineStr">
        <is>
          <t>MN</t>
        </is>
      </c>
      <c r="E1446" t="inlineStr">
        <is>
          <t>West North Central</t>
        </is>
      </c>
      <c r="F1446" t="inlineStr">
        <is>
          <t>IPPS</t>
        </is>
      </c>
      <c r="G1446" s="16" t="n">
        <v>1.0419</v>
      </c>
      <c r="H1446" s="16" t="n">
        <v>1.0518</v>
      </c>
      <c r="I1446" s="16" t="n">
        <v>2.1683</v>
      </c>
      <c r="J1446" s="16" t="n">
        <v>2.1711</v>
      </c>
      <c r="K1446" s="17" t="n">
        <v>1818</v>
      </c>
      <c r="L1446" s="16" t="n">
        <v>1</v>
      </c>
      <c r="M1446" s="18" t="n">
        <v>27354692.25648917</v>
      </c>
      <c r="N1446" s="18" t="n">
        <v>28442858.44267819</v>
      </c>
      <c r="O1446" s="19" t="n">
        <v>1088166.186189026</v>
      </c>
      <c r="P1446" s="20" t="n">
        <v>0.03977987308304985</v>
      </c>
      <c r="Q1446" s="27">
        <f>IF(O1446&gt;0,O1446,"")</f>
        <v/>
      </c>
      <c r="R1446" s="28">
        <f>IF(O1446&gt;0,P1446,"")</f>
        <v/>
      </c>
    </row>
    <row r="1447">
      <c r="A1447" t="inlineStr">
        <is>
          <t>240006</t>
        </is>
      </c>
      <c r="B1447" t="inlineStr">
        <is>
          <t>Olmsted Medical Center</t>
        </is>
      </c>
      <c r="C1447" t="inlineStr">
        <is>
          <t>Minnesota</t>
        </is>
      </c>
      <c r="D1447" t="inlineStr">
        <is>
          <t>MN</t>
        </is>
      </c>
      <c r="E1447" t="inlineStr">
        <is>
          <t>West North Central</t>
        </is>
      </c>
      <c r="F1447" t="inlineStr">
        <is>
          <t>IPPS</t>
        </is>
      </c>
      <c r="G1447" s="16" t="n">
        <v>1.0907</v>
      </c>
      <c r="H1447" s="16" t="n">
        <v>1.1324</v>
      </c>
      <c r="I1447" s="16" t="n">
        <v>1.4065</v>
      </c>
      <c r="J1447" s="16" t="n">
        <v>1.3956</v>
      </c>
      <c r="K1447" s="17" t="n">
        <v>245</v>
      </c>
      <c r="L1447" s="16" t="n">
        <v>1</v>
      </c>
      <c r="M1447" s="18" t="n">
        <v>2466191.575081424</v>
      </c>
      <c r="N1447" s="18" t="n">
        <v>2590657.633883898</v>
      </c>
      <c r="O1447" s="19" t="n">
        <v>124466.0588024738</v>
      </c>
      <c r="P1447" s="20" t="n">
        <v>0.05046893358167621</v>
      </c>
      <c r="Q1447" s="27">
        <f>IF(O1447&gt;0,O1447,"")</f>
        <v/>
      </c>
      <c r="R1447" s="28">
        <f>IF(O1447&gt;0,P1447,"")</f>
        <v/>
      </c>
    </row>
    <row r="1448">
      <c r="A1448" t="inlineStr">
        <is>
          <t>240010</t>
        </is>
      </c>
      <c r="B1448" t="inlineStr">
        <is>
          <t>Mayo Clinic Hospital Rochester</t>
        </is>
      </c>
      <c r="C1448" t="inlineStr">
        <is>
          <t>Minnesota</t>
        </is>
      </c>
      <c r="D1448" t="inlineStr">
        <is>
          <t>MN</t>
        </is>
      </c>
      <c r="E1448" t="inlineStr">
        <is>
          <t>West North Central</t>
        </is>
      </c>
      <c r="F1448" t="inlineStr">
        <is>
          <t>SCH/RRC</t>
        </is>
      </c>
      <c r="G1448" s="16" t="n">
        <v>1.0907</v>
      </c>
      <c r="H1448" s="16" t="n">
        <v>1.0518</v>
      </c>
      <c r="I1448" s="16" t="n">
        <v>2.7417</v>
      </c>
      <c r="J1448" s="16" t="n">
        <v>2.7568</v>
      </c>
      <c r="K1448" s="17" t="n">
        <v>15327</v>
      </c>
      <c r="L1448" s="16" t="n">
        <v>1</v>
      </c>
      <c r="M1448" s="18" t="n">
        <v>300744766.3670832</v>
      </c>
      <c r="N1448" s="18" t="n">
        <v>304482229.6120875</v>
      </c>
      <c r="O1448" s="19" t="n">
        <v>3737463.245004296</v>
      </c>
      <c r="P1448" s="20" t="n">
        <v>0.01242735921942004</v>
      </c>
      <c r="Q1448" s="27">
        <f>IF(O1448&gt;0,O1448,"")</f>
        <v/>
      </c>
      <c r="R1448" s="28">
        <f>IF(O1448&gt;0,P1448,"")</f>
        <v/>
      </c>
    </row>
    <row r="1449">
      <c r="A1449" t="inlineStr">
        <is>
          <t>240014</t>
        </is>
      </c>
      <c r="B1449" t="inlineStr">
        <is>
          <t>Northfield City Hospital</t>
        </is>
      </c>
      <c r="C1449" t="inlineStr">
        <is>
          <t>Minnesota</t>
        </is>
      </c>
      <c r="D1449" t="inlineStr">
        <is>
          <t>MN</t>
        </is>
      </c>
      <c r="E1449" t="inlineStr">
        <is>
          <t>West North Central</t>
        </is>
      </c>
      <c r="F1449" t="inlineStr">
        <is>
          <t>IPPS</t>
        </is>
      </c>
      <c r="G1449" s="16" t="n">
        <v>1.0419</v>
      </c>
      <c r="H1449" s="16" t="n">
        <v>1.0518</v>
      </c>
      <c r="I1449" s="16" t="n">
        <v>1.4363</v>
      </c>
      <c r="J1449" s="16" t="n">
        <v>1.4287</v>
      </c>
      <c r="K1449" s="17" t="n">
        <v>404</v>
      </c>
      <c r="L1449" s="16" t="n">
        <v>1</v>
      </c>
      <c r="M1449" s="18" t="n">
        <v>4026661.387363924</v>
      </c>
      <c r="N1449" s="18" t="n">
        <v>4159316.256178827</v>
      </c>
      <c r="O1449" s="19" t="n">
        <v>132654.8688149033</v>
      </c>
      <c r="P1449" s="20" t="n">
        <v>0.03294413313003867</v>
      </c>
      <c r="Q1449" s="27">
        <f>IF(O1449&gt;0,O1449,"")</f>
        <v/>
      </c>
      <c r="R1449" s="28">
        <f>IF(O1449&gt;0,P1449,"")</f>
        <v/>
      </c>
    </row>
    <row r="1450">
      <c r="A1450" t="inlineStr">
        <is>
          <t>240018</t>
        </is>
      </c>
      <c r="B1450" t="inlineStr">
        <is>
          <t>Mayo Clinic Health System - Red Wing</t>
        </is>
      </c>
      <c r="C1450" t="inlineStr">
        <is>
          <t>Minnesota</t>
        </is>
      </c>
      <c r="D1450" t="inlineStr">
        <is>
          <t>MN</t>
        </is>
      </c>
      <c r="E1450" t="inlineStr">
        <is>
          <t>West North Central</t>
        </is>
      </c>
      <c r="F1450" t="inlineStr">
        <is>
          <t>IPPS</t>
        </is>
      </c>
      <c r="G1450" s="16" t="n">
        <v>1.0618</v>
      </c>
      <c r="H1450" s="16" t="n">
        <v>1.0687</v>
      </c>
      <c r="I1450" s="16" t="n">
        <v>1.3357</v>
      </c>
      <c r="J1450" s="16" t="n">
        <v>1.3197</v>
      </c>
      <c r="K1450" s="17" t="n">
        <v>545</v>
      </c>
      <c r="L1450" s="16" t="n">
        <v>1</v>
      </c>
      <c r="M1450" s="18" t="n">
        <v>5116104.092920675</v>
      </c>
      <c r="N1450" s="18" t="n">
        <v>5238779.969540965</v>
      </c>
      <c r="O1450" s="19" t="n">
        <v>122675.8766202899</v>
      </c>
      <c r="P1450" s="20" t="n">
        <v>0.02397837776405695</v>
      </c>
      <c r="Q1450" s="27">
        <f>IF(O1450&gt;0,O1450,"")</f>
        <v/>
      </c>
      <c r="R1450" s="28">
        <f>IF(O1450&gt;0,P1450,"")</f>
        <v/>
      </c>
    </row>
    <row r="1451">
      <c r="A1451" t="inlineStr">
        <is>
          <t>240019</t>
        </is>
      </c>
      <c r="B1451" t="inlineStr">
        <is>
          <t>Essentia Health Duluth</t>
        </is>
      </c>
      <c r="C1451" t="inlineStr">
        <is>
          <t>Minnesota</t>
        </is>
      </c>
      <c r="D1451" t="inlineStr">
        <is>
          <t>MN</t>
        </is>
      </c>
      <c r="E1451" t="inlineStr">
        <is>
          <t>West North Central</t>
        </is>
      </c>
      <c r="F1451" t="inlineStr">
        <is>
          <t>IPPS</t>
        </is>
      </c>
      <c r="G1451" s="16" t="n">
        <v>1.017</v>
      </c>
      <c r="H1451" s="16" t="n">
        <v>1.0456</v>
      </c>
      <c r="I1451" s="16" t="n">
        <v>1.4558</v>
      </c>
      <c r="J1451" s="16" t="n">
        <v>1.433</v>
      </c>
      <c r="K1451" s="17" t="n">
        <v>833</v>
      </c>
      <c r="L1451" s="16" t="n">
        <v>1</v>
      </c>
      <c r="M1451" s="18" t="n">
        <v>8280642.486687653</v>
      </c>
      <c r="N1451" s="18" t="n">
        <v>8567792.342701053</v>
      </c>
      <c r="O1451" s="19" t="n">
        <v>287149.8560134005</v>
      </c>
      <c r="P1451" s="20" t="n">
        <v>0.03467724352005729</v>
      </c>
      <c r="Q1451" s="27">
        <f>IF(O1451&gt;0,O1451,"")</f>
        <v/>
      </c>
      <c r="R1451" s="28">
        <f>IF(O1451&gt;0,P1451,"")</f>
        <v/>
      </c>
    </row>
    <row r="1452">
      <c r="A1452" t="inlineStr">
        <is>
          <t>240020</t>
        </is>
      </c>
      <c r="B1452" t="inlineStr">
        <is>
          <t>Cambridge Medical Center</t>
        </is>
      </c>
      <c r="C1452" t="inlineStr">
        <is>
          <t>Minnesota</t>
        </is>
      </c>
      <c r="D1452" t="inlineStr">
        <is>
          <t>MN</t>
        </is>
      </c>
      <c r="E1452" t="inlineStr">
        <is>
          <t>West North Central</t>
        </is>
      </c>
      <c r="F1452" t="inlineStr">
        <is>
          <t>IPPS</t>
        </is>
      </c>
      <c r="G1452" s="16" t="n">
        <v>1.0419</v>
      </c>
      <c r="H1452" s="16" t="n">
        <v>1.0518</v>
      </c>
      <c r="I1452" s="16" t="n">
        <v>1.2636</v>
      </c>
      <c r="J1452" s="16" t="n">
        <v>1.2504</v>
      </c>
      <c r="K1452" s="17" t="n">
        <v>502</v>
      </c>
      <c r="L1452" s="16" t="n">
        <v>1</v>
      </c>
      <c r="M1452" s="18" t="n">
        <v>4401816.347412655</v>
      </c>
      <c r="N1452" s="18" t="n">
        <v>4523266.913451844</v>
      </c>
      <c r="O1452" s="19" t="n">
        <v>121450.5660391888</v>
      </c>
      <c r="P1452" s="20" t="n">
        <v>0.0275910116310455</v>
      </c>
      <c r="Q1452" s="27">
        <f>IF(O1452&gt;0,O1452,"")</f>
        <v/>
      </c>
      <c r="R1452" s="28">
        <f>IF(O1452&gt;0,P1452,"")</f>
        <v/>
      </c>
    </row>
    <row r="1453">
      <c r="A1453" t="inlineStr">
        <is>
          <t>240022</t>
        </is>
      </c>
      <c r="B1453" t="inlineStr">
        <is>
          <t>Sanford Worthington Medical Center</t>
        </is>
      </c>
      <c r="C1453" t="inlineStr">
        <is>
          <t>Minnesota</t>
        </is>
      </c>
      <c r="D1453" t="inlineStr">
        <is>
          <t>MN</t>
        </is>
      </c>
      <c r="E1453" t="inlineStr">
        <is>
          <t>West North Central</t>
        </is>
      </c>
      <c r="F1453" t="inlineStr">
        <is>
          <t>Sole Community Hospital (SCH)</t>
        </is>
      </c>
      <c r="G1453" s="16" t="n">
        <v>1.017</v>
      </c>
      <c r="H1453" s="16" t="n">
        <v>1.0456</v>
      </c>
      <c r="I1453" s="16" t="n">
        <v>1.4363</v>
      </c>
      <c r="J1453" s="16" t="n">
        <v>1.4257</v>
      </c>
      <c r="K1453" s="17" t="n">
        <v>250</v>
      </c>
      <c r="L1453" s="16" t="n">
        <v>1</v>
      </c>
      <c r="M1453" s="18" t="n">
        <v>2451898.496099115</v>
      </c>
      <c r="N1453" s="18" t="n">
        <v>2558267.174906716</v>
      </c>
      <c r="O1453" s="19" t="n">
        <v>106368.6788076013</v>
      </c>
      <c r="P1453" s="20" t="n">
        <v>0.04338217058203274</v>
      </c>
      <c r="Q1453" s="27">
        <f>IF(O1453&gt;0,O1453,"")</f>
        <v/>
      </c>
      <c r="R1453" s="28">
        <f>IF(O1453&gt;0,P1453,"")</f>
        <v/>
      </c>
    </row>
    <row r="1454">
      <c r="A1454" t="inlineStr">
        <is>
          <t>240030</t>
        </is>
      </c>
      <c r="B1454" t="inlineStr">
        <is>
          <t>Alomere Health</t>
        </is>
      </c>
      <c r="C1454" t="inlineStr">
        <is>
          <t>Minnesota</t>
        </is>
      </c>
      <c r="D1454" t="inlineStr">
        <is>
          <t>MN</t>
        </is>
      </c>
      <c r="E1454" t="inlineStr">
        <is>
          <t>West North Central</t>
        </is>
      </c>
      <c r="F1454" t="inlineStr">
        <is>
          <t>SCH/RRC</t>
        </is>
      </c>
      <c r="G1454" s="16" t="n">
        <v>1.017</v>
      </c>
      <c r="H1454" s="16" t="n">
        <v>1.0456</v>
      </c>
      <c r="I1454" s="16" t="n">
        <v>1.8666</v>
      </c>
      <c r="J1454" s="16" t="n">
        <v>1.8692</v>
      </c>
      <c r="K1454" s="17" t="n">
        <v>669</v>
      </c>
      <c r="L1454" s="16" t="n">
        <v>1</v>
      </c>
      <c r="M1454" s="18" t="n">
        <v>8526969.260615883</v>
      </c>
      <c r="N1454" s="18" t="n">
        <v>8975520.23351768</v>
      </c>
      <c r="O1454" s="19" t="n">
        <v>448550.9729017969</v>
      </c>
      <c r="P1454" s="20" t="n">
        <v>0.05260379851180549</v>
      </c>
      <c r="Q1454" s="27">
        <f>IF(O1454&gt;0,O1454,"")</f>
        <v/>
      </c>
      <c r="R1454" s="28">
        <f>IF(O1454&gt;0,P1454,"")</f>
        <v/>
      </c>
    </row>
    <row r="1455">
      <c r="A1455" t="inlineStr">
        <is>
          <t>240036</t>
        </is>
      </c>
      <c r="B1455" t="inlineStr">
        <is>
          <t>St Cloud Hospital</t>
        </is>
      </c>
      <c r="C1455" t="inlineStr">
        <is>
          <t>Minnesota</t>
        </is>
      </c>
      <c r="D1455" t="inlineStr">
        <is>
          <t>MN</t>
        </is>
      </c>
      <c r="E1455" t="inlineStr">
        <is>
          <t>West North Central</t>
        </is>
      </c>
      <c r="F1455" t="inlineStr">
        <is>
          <t>SCH/RRC</t>
        </is>
      </c>
      <c r="G1455" s="16" t="n">
        <v>1.0223</v>
      </c>
      <c r="H1455" s="16" t="n">
        <v>1.0518</v>
      </c>
      <c r="I1455" s="16" t="n">
        <v>2.2734</v>
      </c>
      <c r="J1455" s="16" t="n">
        <v>2.2792</v>
      </c>
      <c r="K1455" s="17" t="n">
        <v>6166</v>
      </c>
      <c r="L1455" s="16" t="n">
        <v>1</v>
      </c>
      <c r="M1455" s="18" t="n">
        <v>96049787.41406818</v>
      </c>
      <c r="N1455" s="18" t="n">
        <v>101271091.3645383</v>
      </c>
      <c r="O1455" s="19" t="n">
        <v>5221303.950470164</v>
      </c>
      <c r="P1455" s="20" t="n">
        <v>0.05436039049166509</v>
      </c>
      <c r="Q1455" s="27">
        <f>IF(O1455&gt;0,O1455,"")</f>
        <v/>
      </c>
      <c r="R1455" s="28">
        <f>IF(O1455&gt;0,P1455,"")</f>
        <v/>
      </c>
    </row>
    <row r="1456">
      <c r="A1456" t="inlineStr">
        <is>
          <t>240038</t>
        </is>
      </c>
      <c r="B1456" t="inlineStr">
        <is>
          <t>United Hospital</t>
        </is>
      </c>
      <c r="C1456" t="inlineStr">
        <is>
          <t>Minnesota</t>
        </is>
      </c>
      <c r="D1456" t="inlineStr">
        <is>
          <t>MN</t>
        </is>
      </c>
      <c r="E1456" t="inlineStr">
        <is>
          <t>West North Central</t>
        </is>
      </c>
      <c r="F1456" t="inlineStr">
        <is>
          <t>IPPS</t>
        </is>
      </c>
      <c r="G1456" s="16" t="n">
        <v>1.0419</v>
      </c>
      <c r="H1456" s="16" t="n">
        <v>1.0518</v>
      </c>
      <c r="I1456" s="16" t="n">
        <v>1.9614</v>
      </c>
      <c r="J1456" s="16" t="n">
        <v>1.967</v>
      </c>
      <c r="K1456" s="17" t="n">
        <v>5092</v>
      </c>
      <c r="L1456" s="16" t="n">
        <v>1</v>
      </c>
      <c r="M1456" s="18" t="n">
        <v>69306369.6413884</v>
      </c>
      <c r="N1456" s="18" t="n">
        <v>72175913.37708156</v>
      </c>
      <c r="O1456" s="19" t="n">
        <v>2869543.735693157</v>
      </c>
      <c r="P1456" s="20" t="n">
        <v>0.041403751928445</v>
      </c>
      <c r="Q1456" s="27">
        <f>IF(O1456&gt;0,O1456,"")</f>
        <v/>
      </c>
      <c r="R1456" s="28">
        <f>IF(O1456&gt;0,P1456,"")</f>
        <v/>
      </c>
    </row>
    <row r="1457">
      <c r="A1457" t="inlineStr">
        <is>
          <t>240040</t>
        </is>
      </c>
      <c r="B1457" t="inlineStr">
        <is>
          <t>Range Regional Health Services</t>
        </is>
      </c>
      <c r="C1457" t="inlineStr">
        <is>
          <t>Minnesota</t>
        </is>
      </c>
      <c r="D1457" t="inlineStr">
        <is>
          <t>MN</t>
        </is>
      </c>
      <c r="E1457" t="inlineStr">
        <is>
          <t>West North Central</t>
        </is>
      </c>
      <c r="F1457" t="inlineStr">
        <is>
          <t>IPPS</t>
        </is>
      </c>
      <c r="G1457" s="16" t="n">
        <v>1.017</v>
      </c>
      <c r="H1457" s="16" t="n">
        <v>1.0456</v>
      </c>
      <c r="I1457" s="16" t="n">
        <v>1.3657</v>
      </c>
      <c r="J1457" s="16" t="n">
        <v>1.3471</v>
      </c>
      <c r="K1457" s="17" t="n">
        <v>548</v>
      </c>
      <c r="L1457" s="16" t="n">
        <v>1</v>
      </c>
      <c r="M1457" s="18" t="n">
        <v>5110379.896442702</v>
      </c>
      <c r="N1457" s="18" t="n">
        <v>5298563.394267032</v>
      </c>
      <c r="O1457" s="19" t="n">
        <v>188183.4978243299</v>
      </c>
      <c r="P1457" s="20" t="n">
        <v>0.03682377859135737</v>
      </c>
      <c r="Q1457" s="27">
        <f>IF(O1457&gt;0,O1457,"")</f>
        <v/>
      </c>
      <c r="R1457" s="28">
        <f>IF(O1457&gt;0,P1457,"")</f>
        <v/>
      </c>
    </row>
    <row r="1458">
      <c r="A1458" t="inlineStr">
        <is>
          <t>240043</t>
        </is>
      </c>
      <c r="B1458" t="inlineStr">
        <is>
          <t>Mayo Clinic Health System Albert Lea And Austin</t>
        </is>
      </c>
      <c r="C1458" t="inlineStr">
        <is>
          <t>Minnesota</t>
        </is>
      </c>
      <c r="D1458" t="inlineStr">
        <is>
          <t>MN</t>
        </is>
      </c>
      <c r="E1458" t="inlineStr">
        <is>
          <t>West North Central</t>
        </is>
      </c>
      <c r="F1458" t="inlineStr">
        <is>
          <t>Sole Community Hospital (SCH)</t>
        </is>
      </c>
      <c r="G1458" s="16" t="n">
        <v>1.0618</v>
      </c>
      <c r="H1458" s="16" t="n">
        <v>1.0687</v>
      </c>
      <c r="I1458" s="16" t="n">
        <v>1.3624</v>
      </c>
      <c r="J1458" s="16" t="n">
        <v>1.3499</v>
      </c>
      <c r="K1458" s="17" t="n">
        <v>1075</v>
      </c>
      <c r="L1458" s="16" t="n">
        <v>1</v>
      </c>
      <c r="M1458" s="18" t="n">
        <v>10293120.16914439</v>
      </c>
      <c r="N1458" s="18" t="n">
        <v>10569842.13391506</v>
      </c>
      <c r="O1458" s="19" t="n">
        <v>276721.9647706673</v>
      </c>
      <c r="P1458" s="20" t="n">
        <v>0.02688416731014125</v>
      </c>
      <c r="Q1458" s="27">
        <f>IF(O1458&gt;0,O1458,"")</f>
        <v/>
      </c>
      <c r="R1458" s="28">
        <f>IF(O1458&gt;0,P1458,"")</f>
        <v/>
      </c>
    </row>
    <row r="1459">
      <c r="A1459" t="inlineStr">
        <is>
          <t>240044</t>
        </is>
      </c>
      <c r="B1459" t="inlineStr">
        <is>
          <t>Winona Health Services</t>
        </is>
      </c>
      <c r="C1459" t="inlineStr">
        <is>
          <t>Minnesota</t>
        </is>
      </c>
      <c r="D1459" t="inlineStr">
        <is>
          <t>MN</t>
        </is>
      </c>
      <c r="E1459" t="inlineStr">
        <is>
          <t>West North Central</t>
        </is>
      </c>
      <c r="F1459" t="inlineStr">
        <is>
          <t>Sole Community Hospital (SCH)</t>
        </is>
      </c>
      <c r="G1459" s="16" t="n">
        <v>1.017</v>
      </c>
      <c r="H1459" s="16" t="n">
        <v>1.0456</v>
      </c>
      <c r="I1459" s="16" t="n">
        <v>1.2451</v>
      </c>
      <c r="J1459" s="16" t="n">
        <v>1.2326</v>
      </c>
      <c r="K1459" s="17" t="n">
        <v>331</v>
      </c>
      <c r="L1459" s="16" t="n">
        <v>1</v>
      </c>
      <c r="M1459" s="18" t="n">
        <v>2814164.919836206</v>
      </c>
      <c r="N1459" s="18" t="n">
        <v>2928383.137127014</v>
      </c>
      <c r="O1459" s="19" t="n">
        <v>114218.2172908084</v>
      </c>
      <c r="P1459" s="20" t="n">
        <v>0.0405868954181464</v>
      </c>
      <c r="Q1459" s="27">
        <f>IF(O1459&gt;0,O1459,"")</f>
        <v/>
      </c>
      <c r="R1459" s="28">
        <f>IF(O1459&gt;0,P1459,"")</f>
        <v/>
      </c>
    </row>
    <row r="1460">
      <c r="A1460" t="inlineStr">
        <is>
          <t>240047</t>
        </is>
      </c>
      <c r="B1460" t="inlineStr">
        <is>
          <t>Aspirus St Lukes Hospital</t>
        </is>
      </c>
      <c r="C1460" t="inlineStr">
        <is>
          <t>Minnesota</t>
        </is>
      </c>
      <c r="D1460" t="inlineStr">
        <is>
          <t>MN</t>
        </is>
      </c>
      <c r="E1460" t="inlineStr">
        <is>
          <t>West North Central</t>
        </is>
      </c>
      <c r="F1460" t="inlineStr">
        <is>
          <t>Rural Referral Center (RRC)</t>
        </is>
      </c>
      <c r="G1460" s="16" t="n">
        <v>1.0223</v>
      </c>
      <c r="H1460" s="16" t="n">
        <v>1.0518</v>
      </c>
      <c r="I1460" s="16" t="n">
        <v>1.9272</v>
      </c>
      <c r="J1460" s="16" t="n">
        <v>1.9284</v>
      </c>
      <c r="K1460" s="17" t="n">
        <v>3766</v>
      </c>
      <c r="L1460" s="16" t="n">
        <v>1</v>
      </c>
      <c r="M1460" s="18" t="n">
        <v>49730649.87690501</v>
      </c>
      <c r="N1460" s="18" t="n">
        <v>52333161.54970875</v>
      </c>
      <c r="O1460" s="19" t="n">
        <v>2602511.672803737</v>
      </c>
      <c r="P1460" s="20" t="n">
        <v>0.05233214686004631</v>
      </c>
      <c r="Q1460" s="27">
        <f>IF(O1460&gt;0,O1460,"")</f>
        <v/>
      </c>
      <c r="R1460" s="28">
        <f>IF(O1460&gt;0,P1460,"")</f>
        <v/>
      </c>
    </row>
    <row r="1461">
      <c r="A1461" t="inlineStr">
        <is>
          <t>240050</t>
        </is>
      </c>
      <c r="B1461" t="inlineStr">
        <is>
          <t>M Health Fairview Lakes Medical Center</t>
        </is>
      </c>
      <c r="C1461" t="inlineStr">
        <is>
          <t>Minnesota</t>
        </is>
      </c>
      <c r="D1461" t="inlineStr">
        <is>
          <t>MN</t>
        </is>
      </c>
      <c r="E1461" t="inlineStr">
        <is>
          <t>West North Central</t>
        </is>
      </c>
      <c r="F1461" t="inlineStr">
        <is>
          <t>IPPS</t>
        </is>
      </c>
      <c r="G1461" s="16" t="n">
        <v>1.0419</v>
      </c>
      <c r="H1461" s="16" t="n">
        <v>1.0518</v>
      </c>
      <c r="I1461" s="16" t="n">
        <v>1.5412</v>
      </c>
      <c r="J1461" s="16" t="n">
        <v>1.5276</v>
      </c>
      <c r="K1461" s="17" t="n">
        <v>689</v>
      </c>
      <c r="L1461" s="16" t="n">
        <v>1</v>
      </c>
      <c r="M1461" s="18" t="n">
        <v>7368800.63686645</v>
      </c>
      <c r="N1461" s="18" t="n">
        <v>7584525.31522255</v>
      </c>
      <c r="O1461" s="19" t="n">
        <v>215724.6783560999</v>
      </c>
      <c r="P1461" s="20" t="n">
        <v>0.02927541251106989</v>
      </c>
      <c r="Q1461" s="27">
        <f>IF(O1461&gt;0,O1461,"")</f>
        <v/>
      </c>
      <c r="R1461" s="28">
        <f>IF(O1461&gt;0,P1461,"")</f>
        <v/>
      </c>
    </row>
    <row r="1462">
      <c r="A1462" t="inlineStr">
        <is>
          <t>240053</t>
        </is>
      </c>
      <c r="B1462" t="inlineStr">
        <is>
          <t>Park Nicollet Methodist Hospital</t>
        </is>
      </c>
      <c r="C1462" t="inlineStr">
        <is>
          <t>Minnesota</t>
        </is>
      </c>
      <c r="D1462" t="inlineStr">
        <is>
          <t>MN</t>
        </is>
      </c>
      <c r="E1462" t="inlineStr">
        <is>
          <t>West North Central</t>
        </is>
      </c>
      <c r="F1462" t="inlineStr">
        <is>
          <t>IPPS</t>
        </is>
      </c>
      <c r="G1462" s="16" t="n">
        <v>1.0419</v>
      </c>
      <c r="H1462" s="16" t="n">
        <v>1.0518</v>
      </c>
      <c r="I1462" s="16" t="n">
        <v>1.7743</v>
      </c>
      <c r="J1462" s="16" t="n">
        <v>1.775</v>
      </c>
      <c r="K1462" s="17" t="n">
        <v>5263</v>
      </c>
      <c r="L1462" s="16" t="n">
        <v>1</v>
      </c>
      <c r="M1462" s="18" t="n">
        <v>64800597.0232125</v>
      </c>
      <c r="N1462" s="18" t="n">
        <v>67318008.7292501</v>
      </c>
      <c r="O1462" s="19" t="n">
        <v>2517411.706037603</v>
      </c>
      <c r="P1462" s="20" t="n">
        <v>0.03884858815630712</v>
      </c>
      <c r="Q1462" s="27">
        <f>IF(O1462&gt;0,O1462,"")</f>
        <v/>
      </c>
      <c r="R1462" s="28">
        <f>IF(O1462&gt;0,P1462,"")</f>
        <v/>
      </c>
    </row>
    <row r="1463">
      <c r="A1463" t="inlineStr">
        <is>
          <t>240056</t>
        </is>
      </c>
      <c r="B1463" t="inlineStr">
        <is>
          <t>Ridgeview Medical Center</t>
        </is>
      </c>
      <c r="C1463" t="inlineStr">
        <is>
          <t>Minnesota</t>
        </is>
      </c>
      <c r="D1463" t="inlineStr">
        <is>
          <t>MN</t>
        </is>
      </c>
      <c r="E1463" t="inlineStr">
        <is>
          <t>West North Central</t>
        </is>
      </c>
      <c r="F1463" t="inlineStr">
        <is>
          <t>IPPS</t>
        </is>
      </c>
      <c r="G1463" s="16" t="n">
        <v>1.0419</v>
      </c>
      <c r="H1463" s="16" t="n">
        <v>1.0518</v>
      </c>
      <c r="I1463" s="16" t="n">
        <v>1.5745</v>
      </c>
      <c r="J1463" s="16" t="n">
        <v>1.5772</v>
      </c>
      <c r="K1463" s="17" t="n">
        <v>1288</v>
      </c>
      <c r="L1463" s="16" t="n">
        <v>1</v>
      </c>
      <c r="M1463" s="18" t="n">
        <v>14072689.72958053</v>
      </c>
      <c r="N1463" s="18" t="n">
        <v>14638688.35240351</v>
      </c>
      <c r="O1463" s="19" t="n">
        <v>565998.6228229795</v>
      </c>
      <c r="P1463" s="20" t="n">
        <v>0.04021964767923937</v>
      </c>
      <c r="Q1463" s="27">
        <f>IF(O1463&gt;0,O1463,"")</f>
        <v/>
      </c>
      <c r="R1463" s="28">
        <f>IF(O1463&gt;0,P1463,"")</f>
        <v/>
      </c>
    </row>
    <row r="1464">
      <c r="A1464" t="inlineStr">
        <is>
          <t>240057</t>
        </is>
      </c>
      <c r="B1464" t="inlineStr">
        <is>
          <t>Abbott Northwestern Hospital</t>
        </is>
      </c>
      <c r="C1464" t="inlineStr">
        <is>
          <t>Minnesota</t>
        </is>
      </c>
      <c r="D1464" t="inlineStr">
        <is>
          <t>MN</t>
        </is>
      </c>
      <c r="E1464" t="inlineStr">
        <is>
          <t>West North Central</t>
        </is>
      </c>
      <c r="F1464" t="inlineStr">
        <is>
          <t>IPPS</t>
        </is>
      </c>
      <c r="G1464" s="16" t="n">
        <v>1.0419</v>
      </c>
      <c r="H1464" s="16" t="n">
        <v>1.0518</v>
      </c>
      <c r="I1464" s="16" t="n">
        <v>2.4968</v>
      </c>
      <c r="J1464" s="16" t="n">
        <v>2.5124</v>
      </c>
      <c r="K1464" s="17" t="n">
        <v>7590</v>
      </c>
      <c r="L1464" s="16" t="n">
        <v>1</v>
      </c>
      <c r="M1464" s="18" t="n">
        <v>131505560.342847</v>
      </c>
      <c r="N1464" s="18" t="n">
        <v>137413719.1980243</v>
      </c>
      <c r="O1464" s="19" t="n">
        <v>5908158.855177283</v>
      </c>
      <c r="P1464" s="20" t="n">
        <v>0.04492706498321573</v>
      </c>
      <c r="Q1464" s="27">
        <f>IF(O1464&gt;0,O1464,"")</f>
        <v/>
      </c>
      <c r="R1464" s="28">
        <f>IF(O1464&gt;0,P1464,"")</f>
        <v/>
      </c>
    </row>
    <row r="1465">
      <c r="A1465" t="inlineStr">
        <is>
          <t>240064</t>
        </is>
      </c>
      <c r="B1465" t="inlineStr">
        <is>
          <t>Grand Itasca Clinic And Hospital</t>
        </is>
      </c>
      <c r="C1465" t="inlineStr">
        <is>
          <t>Minnesota</t>
        </is>
      </c>
      <c r="D1465" t="inlineStr">
        <is>
          <t>MN</t>
        </is>
      </c>
      <c r="E1465" t="inlineStr">
        <is>
          <t>West North Central</t>
        </is>
      </c>
      <c r="F1465" t="inlineStr">
        <is>
          <t>Sole Community Hospital (SCH)</t>
        </is>
      </c>
      <c r="G1465" s="16" t="n">
        <v>1.017</v>
      </c>
      <c r="H1465" s="16" t="n">
        <v>1.0456</v>
      </c>
      <c r="I1465" s="16" t="n">
        <v>1.4351</v>
      </c>
      <c r="J1465" s="16" t="n">
        <v>1.4198</v>
      </c>
      <c r="K1465" s="17" t="n">
        <v>617</v>
      </c>
      <c r="L1465" s="16" t="n">
        <v>1</v>
      </c>
      <c r="M1465" s="18" t="n">
        <v>6046229.760052593</v>
      </c>
      <c r="N1465" s="18" t="n">
        <v>6287674.861340778</v>
      </c>
      <c r="O1465" s="19" t="n">
        <v>241445.1012881845</v>
      </c>
      <c r="P1465" s="20" t="n">
        <v>0.03993316676177458</v>
      </c>
      <c r="Q1465" s="27">
        <f>IF(O1465&gt;0,O1465,"")</f>
        <v/>
      </c>
      <c r="R1465" s="28">
        <f>IF(O1465&gt;0,P1465,"")</f>
        <v/>
      </c>
    </row>
    <row r="1466">
      <c r="A1466" t="inlineStr">
        <is>
          <t>240066</t>
        </is>
      </c>
      <c r="B1466" t="inlineStr">
        <is>
          <t>Lakeview Memorial Hospital</t>
        </is>
      </c>
      <c r="C1466" t="inlineStr">
        <is>
          <t>Minnesota</t>
        </is>
      </c>
      <c r="D1466" t="inlineStr">
        <is>
          <t>MN</t>
        </is>
      </c>
      <c r="E1466" t="inlineStr">
        <is>
          <t>West North Central</t>
        </is>
      </c>
      <c r="F1466" t="inlineStr">
        <is>
          <t>IPPS</t>
        </is>
      </c>
      <c r="G1466" s="16" t="n">
        <v>1.0419</v>
      </c>
      <c r="H1466" s="16" t="n">
        <v>1.0518</v>
      </c>
      <c r="I1466" s="16" t="n">
        <v>1.5806</v>
      </c>
      <c r="J1466" s="16" t="n">
        <v>1.5867</v>
      </c>
      <c r="K1466" s="17" t="n">
        <v>1188</v>
      </c>
      <c r="L1466" s="16" t="n">
        <v>1</v>
      </c>
      <c r="M1466" s="18" t="n">
        <v>13030377.65279478</v>
      </c>
      <c r="N1466" s="18" t="n">
        <v>13583472.12963559</v>
      </c>
      <c r="O1466" s="19" t="n">
        <v>553094.4768408071</v>
      </c>
      <c r="P1466" s="20" t="n">
        <v>0.04244654234731089</v>
      </c>
      <c r="Q1466" s="27">
        <f>IF(O1466&gt;0,O1466,"")</f>
        <v/>
      </c>
      <c r="R1466" s="28">
        <f>IF(O1466&gt;0,P1466,"")</f>
        <v/>
      </c>
    </row>
    <row r="1467">
      <c r="A1467" t="inlineStr">
        <is>
          <t>240069</t>
        </is>
      </c>
      <c r="B1467" t="inlineStr">
        <is>
          <t>Owatonna Hospital</t>
        </is>
      </c>
      <c r="C1467" t="inlineStr">
        <is>
          <t>Minnesota</t>
        </is>
      </c>
      <c r="D1467" t="inlineStr">
        <is>
          <t>MN</t>
        </is>
      </c>
      <c r="E1467" t="inlineStr">
        <is>
          <t>West North Central</t>
        </is>
      </c>
      <c r="F1467" t="inlineStr">
        <is>
          <t>IPPS</t>
        </is>
      </c>
      <c r="G1467" s="16" t="n">
        <v>1.0223</v>
      </c>
      <c r="H1467" s="16" t="n">
        <v>1.0687</v>
      </c>
      <c r="I1467" s="16" t="n">
        <v>1.2698</v>
      </c>
      <c r="J1467" s="16" t="n">
        <v>1.2519</v>
      </c>
      <c r="K1467" s="17" t="n">
        <v>542</v>
      </c>
      <c r="L1467" s="16" t="n">
        <v>1</v>
      </c>
      <c r="M1467" s="18" t="n">
        <v>4715759.422840318</v>
      </c>
      <c r="N1467" s="18" t="n">
        <v>4942280.216558304</v>
      </c>
      <c r="O1467" s="19" t="n">
        <v>226520.793717986</v>
      </c>
      <c r="P1467" s="20" t="n">
        <v>0.04803484940746866</v>
      </c>
      <c r="Q1467" s="27">
        <f>IF(O1467&gt;0,O1467,"")</f>
        <v/>
      </c>
      <c r="R1467" s="28">
        <f>IF(O1467&gt;0,P1467,"")</f>
        <v/>
      </c>
    </row>
    <row r="1468">
      <c r="A1468" t="inlineStr">
        <is>
          <t>240071</t>
        </is>
      </c>
      <c r="B1468" t="inlineStr">
        <is>
          <t>Allina Health Faribault Medical Center</t>
        </is>
      </c>
      <c r="C1468" t="inlineStr">
        <is>
          <t>Minnesota</t>
        </is>
      </c>
      <c r="D1468" t="inlineStr">
        <is>
          <t>MN</t>
        </is>
      </c>
      <c r="E1468" t="inlineStr">
        <is>
          <t>West North Central</t>
        </is>
      </c>
      <c r="F1468" t="inlineStr">
        <is>
          <t>IPPS</t>
        </is>
      </c>
      <c r="G1468" s="16" t="n">
        <v>1.0301</v>
      </c>
      <c r="H1468" s="16" t="n">
        <v>1.0687</v>
      </c>
      <c r="I1468" s="16" t="n">
        <v>1.2826</v>
      </c>
      <c r="J1468" s="16" t="n">
        <v>1.2671</v>
      </c>
      <c r="K1468" s="17" t="n">
        <v>590</v>
      </c>
      <c r="L1468" s="16" t="n">
        <v>1</v>
      </c>
      <c r="M1468" s="18" t="n">
        <v>5211443.436691651</v>
      </c>
      <c r="N1468" s="18" t="n">
        <v>5445294.112088527</v>
      </c>
      <c r="O1468" s="19" t="n">
        <v>233850.6753968755</v>
      </c>
      <c r="P1468" s="20" t="n">
        <v>0.04487253449791436</v>
      </c>
      <c r="Q1468" s="27">
        <f>IF(O1468&gt;0,O1468,"")</f>
        <v/>
      </c>
      <c r="R1468" s="28">
        <f>IF(O1468&gt;0,P1468,"")</f>
        <v/>
      </c>
    </row>
    <row r="1469">
      <c r="A1469" t="inlineStr">
        <is>
          <t>240075</t>
        </is>
      </c>
      <c r="B1469" t="inlineStr">
        <is>
          <t>Essentia Health St Joseph'S Medical Center</t>
        </is>
      </c>
      <c r="C1469" t="inlineStr">
        <is>
          <t>Minnesota</t>
        </is>
      </c>
      <c r="D1469" t="inlineStr">
        <is>
          <t>MN</t>
        </is>
      </c>
      <c r="E1469" t="inlineStr">
        <is>
          <t>West North Central</t>
        </is>
      </c>
      <c r="F1469" t="inlineStr">
        <is>
          <t>SCH/RRC</t>
        </is>
      </c>
      <c r="G1469" s="16" t="n">
        <v>1.0223</v>
      </c>
      <c r="H1469" s="16" t="n">
        <v>1.0518</v>
      </c>
      <c r="I1469" s="16" t="n">
        <v>1.6062</v>
      </c>
      <c r="J1469" s="16" t="n">
        <v>1.5962</v>
      </c>
      <c r="K1469" s="17" t="n">
        <v>1101</v>
      </c>
      <c r="L1469" s="16" t="n">
        <v>1</v>
      </c>
      <c r="M1469" s="18" t="n">
        <v>12117247.32814898</v>
      </c>
      <c r="N1469" s="18" t="n">
        <v>12664094.98064089</v>
      </c>
      <c r="O1469" s="19" t="n">
        <v>546847.6524919122</v>
      </c>
      <c r="P1469" s="20" t="n">
        <v>0.04512969304683231</v>
      </c>
      <c r="Q1469" s="27">
        <f>IF(O1469&gt;0,O1469,"")</f>
        <v/>
      </c>
      <c r="R1469" s="28">
        <f>IF(O1469&gt;0,P1469,"")</f>
        <v/>
      </c>
    </row>
    <row r="1470">
      <c r="A1470" t="inlineStr">
        <is>
          <t>240076</t>
        </is>
      </c>
      <c r="B1470" t="inlineStr">
        <is>
          <t>Buffalo Hospital</t>
        </is>
      </c>
      <c r="C1470" t="inlineStr">
        <is>
          <t>Minnesota</t>
        </is>
      </c>
      <c r="D1470" t="inlineStr">
        <is>
          <t>MN</t>
        </is>
      </c>
      <c r="E1470" t="inlineStr">
        <is>
          <t>West North Central</t>
        </is>
      </c>
      <c r="F1470" t="inlineStr">
        <is>
          <t>IPPS</t>
        </is>
      </c>
      <c r="G1470" s="16" t="n">
        <v>1.0419</v>
      </c>
      <c r="H1470" s="16" t="n">
        <v>1.0518</v>
      </c>
      <c r="I1470" s="16" t="n">
        <v>1.4291</v>
      </c>
      <c r="J1470" s="16" t="n">
        <v>1.4203</v>
      </c>
      <c r="K1470" s="17" t="n">
        <v>518</v>
      </c>
      <c r="L1470" s="16" t="n">
        <v>1</v>
      </c>
      <c r="M1470" s="18" t="n">
        <v>5137016.534055747</v>
      </c>
      <c r="N1470" s="18" t="n">
        <v>5301629.576602402</v>
      </c>
      <c r="O1470" s="19" t="n">
        <v>164613.0425466551</v>
      </c>
      <c r="P1470" s="20" t="n">
        <v>0.03204448369113788</v>
      </c>
      <c r="Q1470" s="27">
        <f>IF(O1470&gt;0,O1470,"")</f>
        <v/>
      </c>
      <c r="R1470" s="28">
        <f>IF(O1470&gt;0,P1470,"")</f>
        <v/>
      </c>
    </row>
    <row r="1471">
      <c r="A1471" t="inlineStr">
        <is>
          <t>240078</t>
        </is>
      </c>
      <c r="B1471" t="inlineStr">
        <is>
          <t>M Health Fairview Southdale Hospital</t>
        </is>
      </c>
      <c r="C1471" t="inlineStr">
        <is>
          <t>Minnesota</t>
        </is>
      </c>
      <c r="D1471" t="inlineStr">
        <is>
          <t>MN</t>
        </is>
      </c>
      <c r="E1471" t="inlineStr">
        <is>
          <t>West North Central</t>
        </is>
      </c>
      <c r="F1471" t="inlineStr">
        <is>
          <t>IPPS</t>
        </is>
      </c>
      <c r="G1471" s="16" t="n">
        <v>1.0419</v>
      </c>
      <c r="H1471" s="16" t="n">
        <v>1.0518</v>
      </c>
      <c r="I1471" s="16" t="n">
        <v>2.0341</v>
      </c>
      <c r="J1471" s="16" t="n">
        <v>2.0361</v>
      </c>
      <c r="K1471" s="17" t="n">
        <v>4213</v>
      </c>
      <c r="L1471" s="16" t="n">
        <v>1</v>
      </c>
      <c r="M1471" s="18" t="n">
        <v>59467864.54334968</v>
      </c>
      <c r="N1471" s="18" t="n">
        <v>61814462.41796298</v>
      </c>
      <c r="O1471" s="19" t="n">
        <v>2346597.8746133</v>
      </c>
      <c r="P1471" s="20" t="n">
        <v>0.03945993172333815</v>
      </c>
      <c r="Q1471" s="27">
        <f>IF(O1471&gt;0,O1471,"")</f>
        <v/>
      </c>
      <c r="R1471" s="28">
        <f>IF(O1471&gt;0,P1471,"")</f>
        <v/>
      </c>
    </row>
    <row r="1472">
      <c r="A1472" t="inlineStr">
        <is>
          <t>240080</t>
        </is>
      </c>
      <c r="B1472" t="inlineStr">
        <is>
          <t>M Health Fairview University Of Mn Medical Center</t>
        </is>
      </c>
      <c r="C1472" t="inlineStr">
        <is>
          <t>Minnesota</t>
        </is>
      </c>
      <c r="D1472" t="inlineStr">
        <is>
          <t>MN</t>
        </is>
      </c>
      <c r="E1472" t="inlineStr">
        <is>
          <t>West North Central</t>
        </is>
      </c>
      <c r="F1472" t="inlineStr">
        <is>
          <t>Rural Referral Center (RRC)</t>
        </is>
      </c>
      <c r="G1472" s="16" t="n">
        <v>1.0419</v>
      </c>
      <c r="H1472" s="16" t="n">
        <v>1.0518</v>
      </c>
      <c r="I1472" s="16" t="n">
        <v>3.0484</v>
      </c>
      <c r="J1472" s="16" t="n">
        <v>3.0786</v>
      </c>
      <c r="K1472" s="17" t="n">
        <v>4080</v>
      </c>
      <c r="L1472" s="16" t="n">
        <v>1</v>
      </c>
      <c r="M1472" s="18" t="n">
        <v>86307929.9927343</v>
      </c>
      <c r="N1472" s="18" t="n">
        <v>90513417.28510083</v>
      </c>
      <c r="O1472" s="19" t="n">
        <v>4205487.292366534</v>
      </c>
      <c r="P1472" s="20" t="n">
        <v>0.04872654566875335</v>
      </c>
      <c r="Q1472" s="27">
        <f>IF(O1472&gt;0,O1472,"")</f>
        <v/>
      </c>
      <c r="R1472" s="28">
        <f>IF(O1472&gt;0,P1472,"")</f>
        <v/>
      </c>
    </row>
    <row r="1473">
      <c r="A1473" t="inlineStr">
        <is>
          <t>240084</t>
        </is>
      </c>
      <c r="B1473" t="inlineStr">
        <is>
          <t>Essentia Health Virginia</t>
        </is>
      </c>
      <c r="C1473" t="inlineStr">
        <is>
          <t>Minnesota</t>
        </is>
      </c>
      <c r="D1473" t="inlineStr">
        <is>
          <t>MN</t>
        </is>
      </c>
      <c r="E1473" t="inlineStr">
        <is>
          <t>West North Central</t>
        </is>
      </c>
      <c r="F1473" t="inlineStr">
        <is>
          <t>IPPS</t>
        </is>
      </c>
      <c r="G1473" s="16" t="n">
        <v>1.017</v>
      </c>
      <c r="H1473" s="16" t="n">
        <v>1.0456</v>
      </c>
      <c r="I1473" s="16" t="n">
        <v>1.4678</v>
      </c>
      <c r="J1473" s="16" t="n">
        <v>1.4481</v>
      </c>
      <c r="K1473" s="17" t="n">
        <v>594</v>
      </c>
      <c r="L1473" s="16" t="n">
        <v>1</v>
      </c>
      <c r="M1473" s="18" t="n">
        <v>5953476.537963162</v>
      </c>
      <c r="N1473" s="18" t="n">
        <v>6173944.74970486</v>
      </c>
      <c r="O1473" s="19" t="n">
        <v>220468.211741698</v>
      </c>
      <c r="P1473" s="20" t="n">
        <v>0.0370318435515538</v>
      </c>
      <c r="Q1473" s="27">
        <f>IF(O1473&gt;0,O1473,"")</f>
        <v/>
      </c>
      <c r="R1473" s="28">
        <f>IF(O1473&gt;0,P1473,"")</f>
        <v/>
      </c>
    </row>
    <row r="1474">
      <c r="A1474" t="inlineStr">
        <is>
          <t>240088</t>
        </is>
      </c>
      <c r="B1474" t="inlineStr">
        <is>
          <t>Centracare- Rice Memorial Hospital</t>
        </is>
      </c>
      <c r="C1474" t="inlineStr">
        <is>
          <t>Minnesota</t>
        </is>
      </c>
      <c r="D1474" t="inlineStr">
        <is>
          <t>MN</t>
        </is>
      </c>
      <c r="E1474" t="inlineStr">
        <is>
          <t>West North Central</t>
        </is>
      </c>
      <c r="F1474" t="inlineStr">
        <is>
          <t>SCH/RRC</t>
        </is>
      </c>
      <c r="G1474" s="16" t="n">
        <v>1.017</v>
      </c>
      <c r="H1474" s="16" t="n">
        <v>1.0456</v>
      </c>
      <c r="I1474" s="16" t="n">
        <v>1.4553</v>
      </c>
      <c r="J1474" s="16" t="n">
        <v>1.4416</v>
      </c>
      <c r="K1474" s="17" t="n">
        <v>673</v>
      </c>
      <c r="L1474" s="16" t="n">
        <v>1</v>
      </c>
      <c r="M1474" s="18" t="n">
        <v>6687825.173470883</v>
      </c>
      <c r="N1474" s="18" t="n">
        <v>6963660.311817455</v>
      </c>
      <c r="O1474" s="19" t="n">
        <v>275835.1383465724</v>
      </c>
      <c r="P1474" s="20" t="n">
        <v>0.04124437035835643</v>
      </c>
      <c r="Q1474" s="27">
        <f>IF(O1474&gt;0,O1474,"")</f>
        <v/>
      </c>
      <c r="R1474" s="28">
        <f>IF(O1474&gt;0,P1474,"")</f>
        <v/>
      </c>
    </row>
    <row r="1475">
      <c r="A1475" t="inlineStr">
        <is>
          <t>240093</t>
        </is>
      </c>
      <c r="B1475" t="inlineStr">
        <is>
          <t>Mayo Clinic Health System - Mankato</t>
        </is>
      </c>
      <c r="C1475" t="inlineStr">
        <is>
          <t>Minnesota</t>
        </is>
      </c>
      <c r="D1475" t="inlineStr">
        <is>
          <t>MN</t>
        </is>
      </c>
      <c r="E1475" t="inlineStr">
        <is>
          <t>West North Central</t>
        </is>
      </c>
      <c r="F1475" t="inlineStr">
        <is>
          <t>SCH/RRC</t>
        </is>
      </c>
      <c r="G1475" s="16" t="n">
        <v>1.0999</v>
      </c>
      <c r="H1475" s="16" t="n">
        <v>1.0518</v>
      </c>
      <c r="I1475" s="16" t="n">
        <v>1.7563</v>
      </c>
      <c r="J1475" s="16" t="n">
        <v>1.7445</v>
      </c>
      <c r="K1475" s="17" t="n">
        <v>3156</v>
      </c>
      <c r="L1475" s="16" t="n">
        <v>1</v>
      </c>
      <c r="M1475" s="18" t="n">
        <v>39896764.61939474</v>
      </c>
      <c r="N1475" s="18" t="n">
        <v>39674138.2134782</v>
      </c>
      <c r="O1475" s="19" t="n">
        <v>-222626.4059165418</v>
      </c>
      <c r="P1475" s="20" t="n">
        <v>-0.005580061642600412</v>
      </c>
      <c r="Q1475" s="27">
        <f>IF(O1475&gt;0,O1475,"")</f>
        <v/>
      </c>
      <c r="R1475" s="28">
        <f>IF(O1475&gt;0,P1475,"")</f>
        <v/>
      </c>
    </row>
    <row r="1476">
      <c r="A1476" t="inlineStr">
        <is>
          <t>240100</t>
        </is>
      </c>
      <c r="B1476" t="inlineStr">
        <is>
          <t>Sanford Bemidji Medical Center</t>
        </is>
      </c>
      <c r="C1476" t="inlineStr">
        <is>
          <t>Minnesota</t>
        </is>
      </c>
      <c r="D1476" t="inlineStr">
        <is>
          <t>MN</t>
        </is>
      </c>
      <c r="E1476" t="inlineStr">
        <is>
          <t>West North Central</t>
        </is>
      </c>
      <c r="F1476" t="inlineStr">
        <is>
          <t>SCH/RRC</t>
        </is>
      </c>
      <c r="G1476" s="16" t="n">
        <v>1.017</v>
      </c>
      <c r="H1476" s="16" t="n">
        <v>1.0456</v>
      </c>
      <c r="I1476" s="16" t="n">
        <v>1.6286</v>
      </c>
      <c r="J1476" s="16" t="n">
        <v>1.6245</v>
      </c>
      <c r="K1476" s="17" t="n">
        <v>1439</v>
      </c>
      <c r="L1476" s="16" t="n">
        <v>1</v>
      </c>
      <c r="M1476" s="18" t="n">
        <v>16002673.42695804</v>
      </c>
      <c r="N1476" s="18" t="n">
        <v>16778697.71169291</v>
      </c>
      <c r="O1476" s="19" t="n">
        <v>776024.2847348712</v>
      </c>
      <c r="P1476" s="20" t="n">
        <v>0.04849341507073335</v>
      </c>
      <c r="Q1476" s="27">
        <f>IF(O1476&gt;0,O1476,"")</f>
        <v/>
      </c>
      <c r="R1476" s="28">
        <f>IF(O1476&gt;0,P1476,"")</f>
        <v/>
      </c>
    </row>
    <row r="1477">
      <c r="A1477" t="inlineStr">
        <is>
          <t>240101</t>
        </is>
      </c>
      <c r="B1477" t="inlineStr">
        <is>
          <t>Essentia Health St Marys - Detroit Lakes</t>
        </is>
      </c>
      <c r="C1477" t="inlineStr">
        <is>
          <t>Minnesota</t>
        </is>
      </c>
      <c r="D1477" t="inlineStr">
        <is>
          <t>MN</t>
        </is>
      </c>
      <c r="E1477" t="inlineStr">
        <is>
          <t>West North Central</t>
        </is>
      </c>
      <c r="F1477" t="inlineStr">
        <is>
          <t>Sole Community Hospital (SCH)</t>
        </is>
      </c>
      <c r="G1477" s="16" t="n">
        <v>1.017</v>
      </c>
      <c r="H1477" s="16" t="n">
        <v>1.0456</v>
      </c>
      <c r="I1477" s="16" t="n">
        <v>1.3986</v>
      </c>
      <c r="J1477" s="16" t="n">
        <v>1.3887</v>
      </c>
      <c r="K1477" s="17" t="n">
        <v>505</v>
      </c>
      <c r="L1477" s="16" t="n">
        <v>1</v>
      </c>
      <c r="M1477" s="18" t="n">
        <v>4822832.95831047</v>
      </c>
      <c r="N1477" s="18" t="n">
        <v>5033586.704146575</v>
      </c>
      <c r="O1477" s="19" t="n">
        <v>210753.7458361052</v>
      </c>
      <c r="P1477" s="20" t="n">
        <v>0.0436991593235558</v>
      </c>
      <c r="Q1477" s="27">
        <f>IF(O1477&gt;0,O1477,"")</f>
        <v/>
      </c>
      <c r="R1477" s="28">
        <f>IF(O1477&gt;0,P1477,"")</f>
        <v/>
      </c>
    </row>
    <row r="1478">
      <c r="A1478" t="inlineStr">
        <is>
          <t>240104</t>
        </is>
      </c>
      <c r="B1478" t="inlineStr">
        <is>
          <t>St Francis Regional Medical Center</t>
        </is>
      </c>
      <c r="C1478" t="inlineStr">
        <is>
          <t>Minnesota</t>
        </is>
      </c>
      <c r="D1478" t="inlineStr">
        <is>
          <t>MN</t>
        </is>
      </c>
      <c r="E1478" t="inlineStr">
        <is>
          <t>West North Central</t>
        </is>
      </c>
      <c r="F1478" t="inlineStr">
        <is>
          <t>IPPS</t>
        </is>
      </c>
      <c r="G1478" s="16" t="n">
        <v>1.0419</v>
      </c>
      <c r="H1478" s="16" t="n">
        <v>1.0518</v>
      </c>
      <c r="I1478" s="16" t="n">
        <v>1.4949</v>
      </c>
      <c r="J1478" s="16" t="n">
        <v>1.4814</v>
      </c>
      <c r="K1478" s="17" t="n">
        <v>1340</v>
      </c>
      <c r="L1478" s="16" t="n">
        <v>1</v>
      </c>
      <c r="M1478" s="18" t="n">
        <v>13900663.32545919</v>
      </c>
      <c r="N1478" s="18" t="n">
        <v>14304631.42867961</v>
      </c>
      <c r="O1478" s="19" t="n">
        <v>403968.1032204181</v>
      </c>
      <c r="P1478" s="20" t="n">
        <v>0.02906106663849248</v>
      </c>
      <c r="Q1478" s="27">
        <f>IF(O1478&gt;0,O1478,"")</f>
        <v/>
      </c>
      <c r="R1478" s="28">
        <f>IF(O1478&gt;0,P1478,"")</f>
        <v/>
      </c>
    </row>
    <row r="1479">
      <c r="A1479" t="inlineStr">
        <is>
          <t>240106</t>
        </is>
      </c>
      <c r="B1479" t="inlineStr">
        <is>
          <t>Regions Hospital</t>
        </is>
      </c>
      <c r="C1479" t="inlineStr">
        <is>
          <t>Minnesota</t>
        </is>
      </c>
      <c r="D1479" t="inlineStr">
        <is>
          <t>MN</t>
        </is>
      </c>
      <c r="E1479" t="inlineStr">
        <is>
          <t>West North Central</t>
        </is>
      </c>
      <c r="F1479" t="inlineStr">
        <is>
          <t>IPPS</t>
        </is>
      </c>
      <c r="G1479" s="16" t="n">
        <v>1.0419</v>
      </c>
      <c r="H1479" s="16" t="n">
        <v>1.0518</v>
      </c>
      <c r="I1479" s="16" t="n">
        <v>2.0902</v>
      </c>
      <c r="J1479" s="16" t="n">
        <v>2.0896</v>
      </c>
      <c r="K1479" s="17" t="n">
        <v>5362</v>
      </c>
      <c r="L1479" s="16" t="n">
        <v>1</v>
      </c>
      <c r="M1479" s="18" t="n">
        <v>77773785.43823861</v>
      </c>
      <c r="N1479" s="18" t="n">
        <v>80740140.88252747</v>
      </c>
      <c r="O1479" s="19" t="n">
        <v>2966355.444288865</v>
      </c>
      <c r="P1479" s="20" t="n">
        <v>0.03814081348328473</v>
      </c>
      <c r="Q1479" s="27">
        <f>IF(O1479&gt;0,O1479,"")</f>
        <v/>
      </c>
      <c r="R1479" s="28">
        <f>IF(O1479&gt;0,P1479,"")</f>
        <v/>
      </c>
    </row>
    <row r="1480">
      <c r="A1480" t="inlineStr">
        <is>
          <t>240115</t>
        </is>
      </c>
      <c r="B1480" t="inlineStr">
        <is>
          <t>Mercy Hospital</t>
        </is>
      </c>
      <c r="C1480" t="inlineStr">
        <is>
          <t>Minnesota</t>
        </is>
      </c>
      <c r="D1480" t="inlineStr">
        <is>
          <t>MN</t>
        </is>
      </c>
      <c r="E1480" t="inlineStr">
        <is>
          <t>West North Central</t>
        </is>
      </c>
      <c r="F1480" t="inlineStr">
        <is>
          <t>Rural Referral Center (RRC)</t>
        </is>
      </c>
      <c r="G1480" s="16" t="n">
        <v>1.0419</v>
      </c>
      <c r="H1480" s="16" t="n">
        <v>1.0518</v>
      </c>
      <c r="I1480" s="16" t="n">
        <v>1.7707</v>
      </c>
      <c r="J1480" s="16" t="n">
        <v>1.7689</v>
      </c>
      <c r="K1480" s="17" t="n">
        <v>5635</v>
      </c>
      <c r="L1480" s="16" t="n">
        <v>1</v>
      </c>
      <c r="M1480" s="18" t="n">
        <v>69240069.0414329</v>
      </c>
      <c r="N1480" s="18" t="n">
        <v>71828489.8815805</v>
      </c>
      <c r="O1480" s="19" t="n">
        <v>2588420.8401476</v>
      </c>
      <c r="P1480" s="20" t="n">
        <v>0.03738327930607206</v>
      </c>
      <c r="Q1480" s="27">
        <f>IF(O1480&gt;0,O1480,"")</f>
        <v/>
      </c>
      <c r="R1480" s="28">
        <f>IF(O1480&gt;0,P1480,"")</f>
        <v/>
      </c>
    </row>
    <row r="1481">
      <c r="A1481" t="inlineStr">
        <is>
          <t>240141</t>
        </is>
      </c>
      <c r="B1481" t="inlineStr">
        <is>
          <t>M Health Fairview Northland Medical Center</t>
        </is>
      </c>
      <c r="C1481" t="inlineStr">
        <is>
          <t>Minnesota</t>
        </is>
      </c>
      <c r="D1481" t="inlineStr">
        <is>
          <t>MN</t>
        </is>
      </c>
      <c r="E1481" t="inlineStr">
        <is>
          <t>West North Central</t>
        </is>
      </c>
      <c r="F1481" t="inlineStr">
        <is>
          <t>IPPS</t>
        </is>
      </c>
      <c r="G1481" s="16" t="n">
        <v>1.0419</v>
      </c>
      <c r="H1481" s="16" t="n">
        <v>1.0518</v>
      </c>
      <c r="I1481" s="16" t="n">
        <v>1.4067</v>
      </c>
      <c r="J1481" s="16" t="n">
        <v>1.3904</v>
      </c>
      <c r="K1481" s="17" t="n">
        <v>389</v>
      </c>
      <c r="L1481" s="16" t="n">
        <v>1</v>
      </c>
      <c r="M1481" s="18" t="n">
        <v>3797254.219505633</v>
      </c>
      <c r="N1481" s="18" t="n">
        <v>3897524.860736644</v>
      </c>
      <c r="O1481" s="19" t="n">
        <v>100270.6412310111</v>
      </c>
      <c r="P1481" s="20" t="n">
        <v>0.02640609120030563</v>
      </c>
      <c r="Q1481" s="27">
        <f>IF(O1481&gt;0,O1481,"")</f>
        <v/>
      </c>
      <c r="R1481" s="28">
        <f>IF(O1481&gt;0,P1481,"")</f>
        <v/>
      </c>
    </row>
    <row r="1482">
      <c r="A1482" t="inlineStr">
        <is>
          <t>240166</t>
        </is>
      </c>
      <c r="B1482" t="inlineStr">
        <is>
          <t>Mayo Clinic Health System - Fairmont</t>
        </is>
      </c>
      <c r="C1482" t="inlineStr">
        <is>
          <t>Minnesota</t>
        </is>
      </c>
      <c r="D1482" t="inlineStr">
        <is>
          <t>MN</t>
        </is>
      </c>
      <c r="E1482" t="inlineStr">
        <is>
          <t>West North Central</t>
        </is>
      </c>
      <c r="F1482" t="inlineStr">
        <is>
          <t>Sole Community Hospital (SCH)</t>
        </is>
      </c>
      <c r="G1482" s="16" t="n">
        <v>1.0999</v>
      </c>
      <c r="H1482" s="16" t="n">
        <v>1.1178</v>
      </c>
      <c r="I1482" s="16" t="n">
        <v>1.1803</v>
      </c>
      <c r="J1482" s="16" t="n">
        <v>1.1628</v>
      </c>
      <c r="K1482" s="17" t="n">
        <v>393</v>
      </c>
      <c r="L1482" s="16" t="n">
        <v>1</v>
      </c>
      <c r="M1482" s="18" t="n">
        <v>3338773.364132243</v>
      </c>
      <c r="N1482" s="18" t="n">
        <v>3431743.647923368</v>
      </c>
      <c r="O1482" s="19" t="n">
        <v>92970.28379112482</v>
      </c>
      <c r="P1482" s="20" t="n">
        <v>0.02784564079427658</v>
      </c>
      <c r="Q1482" s="27">
        <f>IF(O1482&gt;0,O1482,"")</f>
        <v/>
      </c>
      <c r="R1482" s="28">
        <f>IF(O1482&gt;0,P1482,"")</f>
        <v/>
      </c>
    </row>
    <row r="1483">
      <c r="A1483" t="inlineStr">
        <is>
          <t>240187</t>
        </is>
      </c>
      <c r="B1483" t="inlineStr">
        <is>
          <t>Hutchinson Health</t>
        </is>
      </c>
      <c r="C1483" t="inlineStr">
        <is>
          <t>Minnesota</t>
        </is>
      </c>
      <c r="D1483" t="inlineStr">
        <is>
          <t>MN</t>
        </is>
      </c>
      <c r="E1483" t="inlineStr">
        <is>
          <t>West North Central</t>
        </is>
      </c>
      <c r="F1483" t="inlineStr">
        <is>
          <t>Sole Community Hospital (SCH)</t>
        </is>
      </c>
      <c r="G1483" s="16" t="n">
        <v>1.0279</v>
      </c>
      <c r="H1483" s="16" t="n">
        <v>1.0518</v>
      </c>
      <c r="I1483" s="16" t="n">
        <v>1.3208</v>
      </c>
      <c r="J1483" s="16" t="n">
        <v>1.3094</v>
      </c>
      <c r="K1483" s="17" t="n">
        <v>544</v>
      </c>
      <c r="L1483" s="16" t="n">
        <v>1</v>
      </c>
      <c r="M1483" s="18" t="n">
        <v>4941194.94442691</v>
      </c>
      <c r="N1483" s="18" t="n">
        <v>5132994.157219127</v>
      </c>
      <c r="O1483" s="19" t="n">
        <v>191799.2127922168</v>
      </c>
      <c r="P1483" s="20" t="n">
        <v>0.03881636222601253</v>
      </c>
      <c r="Q1483" s="27">
        <f>IF(O1483&gt;0,O1483,"")</f>
        <v/>
      </c>
      <c r="R1483" s="28">
        <f>IF(O1483&gt;0,P1483,"")</f>
        <v/>
      </c>
    </row>
    <row r="1484">
      <c r="A1484" t="inlineStr">
        <is>
          <t>240206</t>
        </is>
      </c>
      <c r="B1484" t="inlineStr">
        <is>
          <t>Red Lake Hospital</t>
        </is>
      </c>
      <c r="C1484" t="inlineStr">
        <is>
          <t>Minnesota</t>
        </is>
      </c>
      <c r="D1484" t="inlineStr">
        <is>
          <t>MN</t>
        </is>
      </c>
      <c r="E1484" t="inlineStr">
        <is>
          <t>West North Central</t>
        </is>
      </c>
      <c r="F1484" t="inlineStr">
        <is>
          <t>Indian Health Service (IHS)</t>
        </is>
      </c>
      <c r="G1484" s="16" t="n">
        <v>1.4448</v>
      </c>
      <c r="H1484" s="16" t="n">
        <v>1.4448</v>
      </c>
      <c r="I1484" s="16" t="n">
        <v>0.8436</v>
      </c>
      <c r="J1484" s="16" t="n">
        <v>0.8341</v>
      </c>
      <c r="K1484" s="17" t="n">
        <v>9</v>
      </c>
      <c r="L1484" s="16" t="n">
        <v>1</v>
      </c>
      <c r="M1484" s="18" t="n">
        <v>66319.31191723315</v>
      </c>
      <c r="N1484" s="18" t="n">
        <v>67662.7950054551</v>
      </c>
      <c r="O1484" s="19" t="n">
        <v>1343.483088221954</v>
      </c>
      <c r="P1484" s="20" t="n">
        <v>0.02025779594786248</v>
      </c>
      <c r="Q1484" s="27">
        <f>IF(O1484&gt;0,O1484,"")</f>
        <v/>
      </c>
      <c r="R1484" s="28">
        <f>IF(O1484&gt;0,P1484,"")</f>
        <v/>
      </c>
    </row>
    <row r="1485">
      <c r="A1485" t="inlineStr">
        <is>
          <t>240207</t>
        </is>
      </c>
      <c r="B1485" t="inlineStr">
        <is>
          <t>M Health Fairview Ridges Hospital</t>
        </is>
      </c>
      <c r="C1485" t="inlineStr">
        <is>
          <t>Minnesota</t>
        </is>
      </c>
      <c r="D1485" t="inlineStr">
        <is>
          <t>MN</t>
        </is>
      </c>
      <c r="E1485" t="inlineStr">
        <is>
          <t>West North Central</t>
        </is>
      </c>
      <c r="F1485" t="inlineStr">
        <is>
          <t>Rural Referral Center (RRC)</t>
        </is>
      </c>
      <c r="G1485" s="16" t="n">
        <v>1.017</v>
      </c>
      <c r="H1485" s="16" t="n">
        <v>1.0518</v>
      </c>
      <c r="I1485" s="16" t="n">
        <v>1.6709</v>
      </c>
      <c r="J1485" s="16" t="n">
        <v>1.6585</v>
      </c>
      <c r="K1485" s="17" t="n">
        <v>2384</v>
      </c>
      <c r="L1485" s="16" t="n">
        <v>1</v>
      </c>
      <c r="M1485" s="18" t="n">
        <v>27200320.93006395</v>
      </c>
      <c r="N1485" s="18" t="n">
        <v>28491890.10351487</v>
      </c>
      <c r="O1485" s="19" t="n">
        <v>1291569.173450913</v>
      </c>
      <c r="P1485" s="20" t="n">
        <v>0.04748360053441019</v>
      </c>
      <c r="Q1485" s="27">
        <f>IF(O1485&gt;0,O1485,"")</f>
        <v/>
      </c>
      <c r="R1485" s="28">
        <f>IF(O1485&gt;0,P1485,"")</f>
        <v/>
      </c>
    </row>
    <row r="1486">
      <c r="A1486" t="inlineStr">
        <is>
          <t>240210</t>
        </is>
      </c>
      <c r="B1486" t="inlineStr">
        <is>
          <t>M Health Fairview St John'S Hospital</t>
        </is>
      </c>
      <c r="C1486" t="inlineStr">
        <is>
          <t>Minnesota</t>
        </is>
      </c>
      <c r="D1486" t="inlineStr">
        <is>
          <t>MN</t>
        </is>
      </c>
      <c r="E1486" t="inlineStr">
        <is>
          <t>West North Central</t>
        </is>
      </c>
      <c r="F1486" t="inlineStr">
        <is>
          <t>Rural Referral Center (RRC)</t>
        </is>
      </c>
      <c r="G1486" s="16" t="n">
        <v>1.017</v>
      </c>
      <c r="H1486" s="16" t="n">
        <v>1.0518</v>
      </c>
      <c r="I1486" s="16" t="n">
        <v>2.0542</v>
      </c>
      <c r="J1486" s="16" t="n">
        <v>2.0578</v>
      </c>
      <c r="K1486" s="17" t="n">
        <v>2635</v>
      </c>
      <c r="L1486" s="16" t="n">
        <v>1</v>
      </c>
      <c r="M1486" s="18" t="n">
        <v>36960740.40788058</v>
      </c>
      <c r="N1486" s="18" t="n">
        <v>39073590.08401881</v>
      </c>
      <c r="O1486" s="19" t="n">
        <v>2112849.67613823</v>
      </c>
      <c r="P1486" s="20" t="n">
        <v>0.05716470105365472</v>
      </c>
      <c r="Q1486" s="27">
        <f>IF(O1486&gt;0,O1486,"")</f>
        <v/>
      </c>
      <c r="R1486" s="28">
        <f>IF(O1486&gt;0,P1486,"")</f>
        <v/>
      </c>
    </row>
    <row r="1487">
      <c r="A1487" t="inlineStr">
        <is>
          <t>240213</t>
        </is>
      </c>
      <c r="B1487" t="inlineStr">
        <is>
          <t>M Health Fairview Woodwinds Hospital</t>
        </is>
      </c>
      <c r="C1487" t="inlineStr">
        <is>
          <t>Minnesota</t>
        </is>
      </c>
      <c r="D1487" t="inlineStr">
        <is>
          <t>MN</t>
        </is>
      </c>
      <c r="E1487" t="inlineStr">
        <is>
          <t>West North Central</t>
        </is>
      </c>
      <c r="F1487" t="inlineStr">
        <is>
          <t>IPPS</t>
        </is>
      </c>
      <c r="G1487" s="16" t="n">
        <v>1.0419</v>
      </c>
      <c r="H1487" s="16" t="n">
        <v>1.0518</v>
      </c>
      <c r="I1487" s="16" t="n">
        <v>1.9588</v>
      </c>
      <c r="J1487" s="16" t="n">
        <v>1.9504</v>
      </c>
      <c r="K1487" s="17" t="n">
        <v>1331</v>
      </c>
      <c r="L1487" s="16" t="n">
        <v>1</v>
      </c>
      <c r="M1487" s="18" t="n">
        <v>18092006.51242159</v>
      </c>
      <c r="N1487" s="18" t="n">
        <v>18706876.42555707</v>
      </c>
      <c r="O1487" s="19" t="n">
        <v>614869.9131354801</v>
      </c>
      <c r="P1487" s="20" t="n">
        <v>0.03398572251857877</v>
      </c>
      <c r="Q1487" s="27">
        <f>IF(O1487&gt;0,O1487,"")</f>
        <v/>
      </c>
      <c r="R1487" s="28">
        <f>IF(O1487&gt;0,P1487,"")</f>
        <v/>
      </c>
    </row>
    <row r="1488">
      <c r="A1488" t="inlineStr">
        <is>
          <t>240214</t>
        </is>
      </c>
      <c r="B1488" t="inlineStr">
        <is>
          <t>Maple Grove Hospital</t>
        </is>
      </c>
      <c r="C1488" t="inlineStr">
        <is>
          <t>Minnesota</t>
        </is>
      </c>
      <c r="D1488" t="inlineStr">
        <is>
          <t>MN</t>
        </is>
      </c>
      <c r="E1488" t="inlineStr">
        <is>
          <t>West North Central</t>
        </is>
      </c>
      <c r="F1488" t="inlineStr">
        <is>
          <t>IPPS</t>
        </is>
      </c>
      <c r="G1488" s="16" t="n">
        <v>1.0419</v>
      </c>
      <c r="H1488" s="16" t="n">
        <v>1.0518</v>
      </c>
      <c r="I1488" s="16" t="n">
        <v>1.6913</v>
      </c>
      <c r="J1488" s="16" t="n">
        <v>1.7049</v>
      </c>
      <c r="K1488" s="17" t="n">
        <v>960</v>
      </c>
      <c r="L1488" s="16" t="n">
        <v>1</v>
      </c>
      <c r="M1488" s="18" t="n">
        <v>11267056.35332028</v>
      </c>
      <c r="N1488" s="18" t="n">
        <v>11794232.30034801</v>
      </c>
      <c r="O1488" s="19" t="n">
        <v>527175.9470277354</v>
      </c>
      <c r="P1488" s="20" t="n">
        <v>0.04678914620608802</v>
      </c>
      <c r="Q1488" s="27">
        <f>IF(O1488&gt;0,O1488,"")</f>
        <v/>
      </c>
      <c r="R1488" s="28">
        <f>IF(O1488&gt;0,P1488,"")</f>
        <v/>
      </c>
    </row>
    <row r="1489">
      <c r="A1489" t="inlineStr">
        <is>
          <t>250001</t>
        </is>
      </c>
      <c r="B1489" t="inlineStr">
        <is>
          <t>University Of Mississippi Med Center</t>
        </is>
      </c>
      <c r="C1489" t="inlineStr">
        <is>
          <t>Mississippi</t>
        </is>
      </c>
      <c r="D1489" t="inlineStr">
        <is>
          <t>MS</t>
        </is>
      </c>
      <c r="E1489" t="inlineStr">
        <is>
          <t>East South Central</t>
        </is>
      </c>
      <c r="F1489" t="inlineStr">
        <is>
          <t>Rural Referral Center (RRC)</t>
        </is>
      </c>
      <c r="G1489" s="16" t="n">
        <v>0.8062</v>
      </c>
      <c r="H1489" s="16" t="n">
        <v>0.7665</v>
      </c>
      <c r="I1489" s="16" t="n">
        <v>2.4652</v>
      </c>
      <c r="J1489" s="16" t="n">
        <v>2.4733</v>
      </c>
      <c r="K1489" s="17" t="n">
        <v>5112</v>
      </c>
      <c r="L1489" s="16" t="n">
        <v>1</v>
      </c>
      <c r="M1489" s="18" t="n">
        <v>74872157.61989309</v>
      </c>
      <c r="N1489" s="18" t="n">
        <v>75344335.82343636</v>
      </c>
      <c r="O1489" s="19" t="n">
        <v>472178.2035432756</v>
      </c>
      <c r="P1489" s="20" t="n">
        <v>0.006306459150548383</v>
      </c>
      <c r="Q1489" s="27">
        <f>IF(O1489&gt;0,O1489,"")</f>
        <v/>
      </c>
      <c r="R1489" s="28">
        <f>IF(O1489&gt;0,P1489,"")</f>
        <v/>
      </c>
    </row>
    <row r="1490">
      <c r="A1490" t="inlineStr">
        <is>
          <t>250002</t>
        </is>
      </c>
      <c r="B1490" t="inlineStr">
        <is>
          <t>Tishomingo Health Services Inc</t>
        </is>
      </c>
      <c r="C1490" t="inlineStr">
        <is>
          <t>Mississippi</t>
        </is>
      </c>
      <c r="D1490" t="inlineStr">
        <is>
          <t>MS</t>
        </is>
      </c>
      <c r="E1490" t="inlineStr">
        <is>
          <t>East South Central</t>
        </is>
      </c>
      <c r="F1490" t="inlineStr">
        <is>
          <t>IPPS</t>
        </is>
      </c>
      <c r="G1490" s="16" t="n">
        <v>0.8108</v>
      </c>
      <c r="H1490" s="16" t="n">
        <v>0.8237</v>
      </c>
      <c r="I1490" s="16" t="n">
        <v>1.0988</v>
      </c>
      <c r="J1490" s="16" t="n">
        <v>1.0817</v>
      </c>
      <c r="K1490" s="17" t="n">
        <v>355</v>
      </c>
      <c r="L1490" s="16" t="n">
        <v>1</v>
      </c>
      <c r="M1490" s="18" t="n">
        <v>2325036.793394305</v>
      </c>
      <c r="N1490" s="18" t="n">
        <v>2383217.882523526</v>
      </c>
      <c r="O1490" s="19" t="n">
        <v>58181.08912922069</v>
      </c>
      <c r="P1490" s="20" t="n">
        <v>0.02502372835325437</v>
      </c>
      <c r="Q1490" s="27">
        <f>IF(O1490&gt;0,O1490,"")</f>
        <v/>
      </c>
      <c r="R1490" s="28">
        <f>IF(O1490&gt;0,P1490,"")</f>
        <v/>
      </c>
    </row>
    <row r="1491">
      <c r="A1491" t="inlineStr">
        <is>
          <t>250004</t>
        </is>
      </c>
      <c r="B1491" t="inlineStr">
        <is>
          <t>North Mississippi Medical Center</t>
        </is>
      </c>
      <c r="C1491" t="inlineStr">
        <is>
          <t>Mississippi</t>
        </is>
      </c>
      <c r="D1491" t="inlineStr">
        <is>
          <t>MS</t>
        </is>
      </c>
      <c r="E1491" t="inlineStr">
        <is>
          <t>East South Central</t>
        </is>
      </c>
      <c r="F1491" t="inlineStr">
        <is>
          <t>SCH/RRC</t>
        </is>
      </c>
      <c r="G1491" s="16" t="n">
        <v>0.8052</v>
      </c>
      <c r="H1491" s="16" t="n">
        <v>0.7844</v>
      </c>
      <c r="I1491" s="16" t="n">
        <v>1.9935</v>
      </c>
      <c r="J1491" s="16" t="n">
        <v>1.9977</v>
      </c>
      <c r="K1491" s="17" t="n">
        <v>7784</v>
      </c>
      <c r="L1491" s="16" t="n">
        <v>1</v>
      </c>
      <c r="M1491" s="18" t="n">
        <v>92127708.54302584</v>
      </c>
      <c r="N1491" s="18" t="n">
        <v>93867551.03456129</v>
      </c>
      <c r="O1491" s="19" t="n">
        <v>1739842.491535455</v>
      </c>
      <c r="P1491" s="20" t="n">
        <v>0.01888511631354542</v>
      </c>
      <c r="Q1491" s="27">
        <f>IF(O1491&gt;0,O1491,"")</f>
        <v/>
      </c>
      <c r="R1491" s="28">
        <f>IF(O1491&gt;0,P1491,"")</f>
        <v/>
      </c>
    </row>
    <row r="1492">
      <c r="A1492" t="inlineStr">
        <is>
          <t>250006</t>
        </is>
      </c>
      <c r="B1492" t="inlineStr">
        <is>
          <t>Baptist Memorial Hospital Union County</t>
        </is>
      </c>
      <c r="C1492" t="inlineStr">
        <is>
          <t>Mississippi</t>
        </is>
      </c>
      <c r="D1492" t="inlineStr">
        <is>
          <t>MS</t>
        </is>
      </c>
      <c r="E1492" t="inlineStr">
        <is>
          <t>East South Central</t>
        </is>
      </c>
      <c r="F1492" t="inlineStr">
        <is>
          <t>IPPS</t>
        </is>
      </c>
      <c r="G1492" s="16" t="n">
        <v>0.7398</v>
      </c>
      <c r="H1492" s="16" t="n">
        <v>0.7196</v>
      </c>
      <c r="I1492" s="16" t="n">
        <v>1.5105</v>
      </c>
      <c r="J1492" s="16" t="n">
        <v>1.4979</v>
      </c>
      <c r="K1492" s="17" t="n">
        <v>956</v>
      </c>
      <c r="L1492" s="16" t="n">
        <v>1</v>
      </c>
      <c r="M1492" s="18" t="n">
        <v>8177951.011229724</v>
      </c>
      <c r="N1492" s="18" t="n">
        <v>8243292.512745683</v>
      </c>
      <c r="O1492" s="19" t="n">
        <v>65341.50151595939</v>
      </c>
      <c r="P1492" s="20" t="n">
        <v>0.007989960006636668</v>
      </c>
      <c r="Q1492" s="27">
        <f>IF(O1492&gt;0,O1492,"")</f>
        <v/>
      </c>
      <c r="R1492" s="28">
        <f>IF(O1492&gt;0,P1492,"")</f>
        <v/>
      </c>
    </row>
    <row r="1493">
      <c r="A1493" t="inlineStr">
        <is>
          <t>250007</t>
        </is>
      </c>
      <c r="B1493" t="inlineStr">
        <is>
          <t>Merit Health Biloxi</t>
        </is>
      </c>
      <c r="C1493" t="inlineStr">
        <is>
          <t>Mississippi</t>
        </is>
      </c>
      <c r="D1493" t="inlineStr">
        <is>
          <t>MS</t>
        </is>
      </c>
      <c r="E1493" t="inlineStr">
        <is>
          <t>East South Central</t>
        </is>
      </c>
      <c r="F1493" t="inlineStr">
        <is>
          <t>IPPS</t>
        </is>
      </c>
      <c r="G1493" s="16" t="n">
        <v>0.7606000000000001</v>
      </c>
      <c r="H1493" s="16" t="n">
        <v>0.7366</v>
      </c>
      <c r="I1493" s="16" t="n">
        <v>1.6685</v>
      </c>
      <c r="J1493" s="16" t="n">
        <v>1.6613</v>
      </c>
      <c r="K1493" s="17" t="n">
        <v>460</v>
      </c>
      <c r="L1493" s="16" t="n">
        <v>1</v>
      </c>
      <c r="M1493" s="18" t="n">
        <v>4413438.543577129</v>
      </c>
      <c r="N1493" s="18" t="n">
        <v>4455244.602029596</v>
      </c>
      <c r="O1493" s="19" t="n">
        <v>41806.05845246743</v>
      </c>
      <c r="P1493" s="20" t="n">
        <v>0.009472446039450971</v>
      </c>
      <c r="Q1493" s="27">
        <f>IF(O1493&gt;0,O1493,"")</f>
        <v/>
      </c>
      <c r="R1493" s="28">
        <f>IF(O1493&gt;0,P1493,"")</f>
        <v/>
      </c>
    </row>
    <row r="1494">
      <c r="A1494" t="inlineStr">
        <is>
          <t>250009</t>
        </is>
      </c>
      <c r="B1494" t="inlineStr">
        <is>
          <t>Magnolia Regional Health Center</t>
        </is>
      </c>
      <c r="C1494" t="inlineStr">
        <is>
          <t>Mississippi</t>
        </is>
      </c>
      <c r="D1494" t="inlineStr">
        <is>
          <t>MS</t>
        </is>
      </c>
      <c r="E1494" t="inlineStr">
        <is>
          <t>East South Central</t>
        </is>
      </c>
      <c r="F1494" t="inlineStr">
        <is>
          <t>Rural Referral Center (RRC)</t>
        </is>
      </c>
      <c r="G1494" s="16" t="n">
        <v>0.8108</v>
      </c>
      <c r="H1494" s="16" t="n">
        <v>0.8237</v>
      </c>
      <c r="I1494" s="16" t="n">
        <v>1.6938</v>
      </c>
      <c r="J1494" s="16" t="n">
        <v>1.6897</v>
      </c>
      <c r="K1494" s="17" t="n">
        <v>2541</v>
      </c>
      <c r="L1494" s="16" t="n">
        <v>1</v>
      </c>
      <c r="M1494" s="18" t="n">
        <v>25653676.84535469</v>
      </c>
      <c r="N1494" s="18" t="n">
        <v>26646663.36049047</v>
      </c>
      <c r="O1494" s="19" t="n">
        <v>992986.51513578</v>
      </c>
      <c r="P1494" s="20" t="n">
        <v>0.0387073759883113</v>
      </c>
      <c r="Q1494" s="27">
        <f>IF(O1494&gt;0,O1494,"")</f>
        <v/>
      </c>
      <c r="R1494" s="28">
        <f>IF(O1494&gt;0,P1494,"")</f>
        <v/>
      </c>
    </row>
    <row r="1495">
      <c r="A1495" t="inlineStr">
        <is>
          <t>250018</t>
        </is>
      </c>
      <c r="B1495" t="inlineStr">
        <is>
          <t>Jasper General Hospital</t>
        </is>
      </c>
      <c r="C1495" t="inlineStr">
        <is>
          <t>Mississippi</t>
        </is>
      </c>
      <c r="D1495" t="inlineStr">
        <is>
          <t>MS</t>
        </is>
      </c>
      <c r="E1495" t="inlineStr">
        <is>
          <t>East South Central</t>
        </is>
      </c>
      <c r="F1495" t="inlineStr">
        <is>
          <t>IPPS</t>
        </is>
      </c>
      <c r="G1495" s="16" t="n">
        <v>0.7398</v>
      </c>
      <c r="H1495" s="16" t="n">
        <v>0.7196</v>
      </c>
      <c r="I1495" s="16" t="n">
        <v>0.748</v>
      </c>
      <c r="J1495" s="16" t="n">
        <v>0.7281</v>
      </c>
      <c r="K1495" s="17" t="n">
        <v>3</v>
      </c>
      <c r="L1495" s="16" t="n">
        <v>1</v>
      </c>
      <c r="M1495" s="18" t="n">
        <v>12708.33736314384</v>
      </c>
      <c r="N1495" s="18" t="n">
        <v>12573.96605986903</v>
      </c>
      <c r="O1495" s="19" t="n">
        <v>-134.3713032748055</v>
      </c>
      <c r="P1495" s="20" t="n">
        <v>-0.01057347624910425</v>
      </c>
      <c r="Q1495" s="27">
        <f>IF(O1495&gt;0,O1495,"")</f>
        <v/>
      </c>
      <c r="R1495" s="28">
        <f>IF(O1495&gt;0,P1495,"")</f>
        <v/>
      </c>
    </row>
    <row r="1496">
      <c r="A1496" t="inlineStr">
        <is>
          <t>250019</t>
        </is>
      </c>
      <c r="B1496" t="inlineStr">
        <is>
          <t>Memorial Hospital At Gulfport</t>
        </is>
      </c>
      <c r="C1496" t="inlineStr">
        <is>
          <t>Mississippi</t>
        </is>
      </c>
      <c r="D1496" t="inlineStr">
        <is>
          <t>MS</t>
        </is>
      </c>
      <c r="E1496" t="inlineStr">
        <is>
          <t>East South Central</t>
        </is>
      </c>
      <c r="F1496" t="inlineStr">
        <is>
          <t>Rural Referral Center (RRC)</t>
        </is>
      </c>
      <c r="G1496" s="16" t="n">
        <v>0.7755</v>
      </c>
      <c r="H1496" s="16" t="n">
        <v>0.7598</v>
      </c>
      <c r="I1496" s="16" t="n">
        <v>1.8373</v>
      </c>
      <c r="J1496" s="16" t="n">
        <v>1.838</v>
      </c>
      <c r="K1496" s="17" t="n">
        <v>4173</v>
      </c>
      <c r="L1496" s="16" t="n">
        <v>1</v>
      </c>
      <c r="M1496" s="18" t="n">
        <v>44566387.37208662</v>
      </c>
      <c r="N1496" s="18" t="n">
        <v>45484379.55382027</v>
      </c>
      <c r="O1496" s="19" t="n">
        <v>917992.1817336455</v>
      </c>
      <c r="P1496" s="20" t="n">
        <v>0.02059830818390754</v>
      </c>
      <c r="Q1496" s="27">
        <f>IF(O1496&gt;0,O1496,"")</f>
        <v/>
      </c>
      <c r="R1496" s="28">
        <f>IF(O1496&gt;0,P1496,"")</f>
        <v/>
      </c>
    </row>
    <row r="1497">
      <c r="A1497" t="inlineStr">
        <is>
          <t>250020</t>
        </is>
      </c>
      <c r="B1497" t="inlineStr">
        <is>
          <t>Webster General Hospital/ Swing Bed</t>
        </is>
      </c>
      <c r="C1497" t="inlineStr">
        <is>
          <t>Mississippi</t>
        </is>
      </c>
      <c r="D1497" t="inlineStr">
        <is>
          <t>MS</t>
        </is>
      </c>
      <c r="E1497" t="inlineStr">
        <is>
          <t>East South Central</t>
        </is>
      </c>
      <c r="F1497" t="inlineStr">
        <is>
          <t>Sole Community Hospital (SCH)</t>
        </is>
      </c>
      <c r="G1497" s="16" t="n">
        <v>0.7821</v>
      </c>
      <c r="H1497" s="16" t="n">
        <v>0.7562</v>
      </c>
      <c r="I1497" s="16" t="n">
        <v>1.0462</v>
      </c>
      <c r="J1497" s="16" t="n">
        <v>1.0317</v>
      </c>
      <c r="K1497" s="17" t="n">
        <v>337</v>
      </c>
      <c r="L1497" s="16" t="n">
        <v>1</v>
      </c>
      <c r="M1497" s="18" t="n">
        <v>2059127.247717609</v>
      </c>
      <c r="N1497" s="18" t="n">
        <v>2056417.324868373</v>
      </c>
      <c r="O1497" s="19" t="n">
        <v>-2709.922849235823</v>
      </c>
      <c r="P1497" s="20" t="n">
        <v>-0.001316054096335995</v>
      </c>
      <c r="Q1497" s="27">
        <f>IF(O1497&gt;0,O1497,"")</f>
        <v/>
      </c>
      <c r="R1497" s="28">
        <f>IF(O1497&gt;0,P1497,"")</f>
        <v/>
      </c>
    </row>
    <row r="1498">
      <c r="A1498" t="inlineStr">
        <is>
          <t>250025</t>
        </is>
      </c>
      <c r="B1498" t="inlineStr">
        <is>
          <t>North Mississippi Medical Center-Gilmore Amory</t>
        </is>
      </c>
      <c r="C1498" t="inlineStr">
        <is>
          <t>Mississippi</t>
        </is>
      </c>
      <c r="D1498" t="inlineStr">
        <is>
          <t>MS</t>
        </is>
      </c>
      <c r="E1498" t="inlineStr">
        <is>
          <t>East South Central</t>
        </is>
      </c>
      <c r="F1498" t="inlineStr">
        <is>
          <t>IPPS</t>
        </is>
      </c>
      <c r="G1498" s="16" t="n">
        <v>0.7398</v>
      </c>
      <c r="H1498" s="16" t="n">
        <v>0.7196</v>
      </c>
      <c r="I1498" s="16" t="n">
        <v>1.258</v>
      </c>
      <c r="J1498" s="16" t="n">
        <v>1.2421</v>
      </c>
      <c r="K1498" s="17" t="n">
        <v>691</v>
      </c>
      <c r="L1498" s="16" t="n">
        <v>1</v>
      </c>
      <c r="M1498" s="18" t="n">
        <v>4922940.323689371</v>
      </c>
      <c r="N1498" s="18" t="n">
        <v>4940769.656589138</v>
      </c>
      <c r="O1498" s="19" t="n">
        <v>17829.33289976697</v>
      </c>
      <c r="P1498" s="20" t="n">
        <v>0.003621683735220507</v>
      </c>
      <c r="Q1498" s="27">
        <f>IF(O1498&gt;0,O1498,"")</f>
        <v/>
      </c>
      <c r="R1498" s="28">
        <f>IF(O1498&gt;0,P1498,"")</f>
        <v/>
      </c>
    </row>
    <row r="1499">
      <c r="A1499" t="inlineStr">
        <is>
          <t>250027</t>
        </is>
      </c>
      <c r="B1499" t="inlineStr">
        <is>
          <t>Winston Medical Center &amp; Swingbed</t>
        </is>
      </c>
      <c r="C1499" t="inlineStr">
        <is>
          <t>Mississippi</t>
        </is>
      </c>
      <c r="D1499" t="inlineStr">
        <is>
          <t>MS</t>
        </is>
      </c>
      <c r="E1499" t="inlineStr">
        <is>
          <t>East South Central</t>
        </is>
      </c>
      <c r="F1499" t="inlineStr">
        <is>
          <t>Sole Community Hospital (SCH)</t>
        </is>
      </c>
      <c r="G1499" s="16" t="n">
        <v>0.7398</v>
      </c>
      <c r="H1499" s="16" t="n">
        <v>0.7196</v>
      </c>
      <c r="I1499" s="16" t="n">
        <v>0.9931</v>
      </c>
      <c r="J1499" s="16" t="n">
        <v>0.9766</v>
      </c>
      <c r="K1499" s="17" t="n">
        <v>150</v>
      </c>
      <c r="L1499" s="16" t="n">
        <v>1</v>
      </c>
      <c r="M1499" s="18" t="n">
        <v>843626.3258915873</v>
      </c>
      <c r="N1499" s="18" t="n">
        <v>843272.5761617975</v>
      </c>
      <c r="O1499" s="19" t="n">
        <v>-353.7497297897935</v>
      </c>
      <c r="P1499" s="20" t="n">
        <v>-0.0004193204016196777</v>
      </c>
      <c r="Q1499" s="27">
        <f>IF(O1499&gt;0,O1499,"")</f>
        <v/>
      </c>
      <c r="R1499" s="28">
        <f>IF(O1499&gt;0,P1499,"")</f>
        <v/>
      </c>
    </row>
    <row r="1500">
      <c r="A1500" t="inlineStr">
        <is>
          <t>250031</t>
        </is>
      </c>
      <c r="B1500" t="inlineStr">
        <is>
          <t>Merit Health River Region</t>
        </is>
      </c>
      <c r="C1500" t="inlineStr">
        <is>
          <t>Mississippi</t>
        </is>
      </c>
      <c r="D1500" t="inlineStr">
        <is>
          <t>MS</t>
        </is>
      </c>
      <c r="E1500" t="inlineStr">
        <is>
          <t>East South Central</t>
        </is>
      </c>
      <c r="F1500" t="inlineStr">
        <is>
          <t>SCH/RRC</t>
        </is>
      </c>
      <c r="G1500" s="16" t="n">
        <v>0.7821</v>
      </c>
      <c r="H1500" s="16" t="n">
        <v>0.7562</v>
      </c>
      <c r="I1500" s="16" t="n">
        <v>1.8498</v>
      </c>
      <c r="J1500" s="16" t="n">
        <v>1.8505</v>
      </c>
      <c r="K1500" s="17" t="n">
        <v>1209</v>
      </c>
      <c r="L1500" s="16" t="n">
        <v>1</v>
      </c>
      <c r="M1500" s="18" t="n">
        <v>13061397.44866994</v>
      </c>
      <c r="N1500" s="18" t="n">
        <v>13232542.96929682</v>
      </c>
      <c r="O1500" s="19" t="n">
        <v>171145.5206268784</v>
      </c>
      <c r="P1500" s="20" t="n">
        <v>0.01310315540886525</v>
      </c>
      <c r="Q1500" s="27">
        <f>IF(O1500&gt;0,O1500,"")</f>
        <v/>
      </c>
      <c r="R1500" s="28">
        <f>IF(O1500&gt;0,P1500,"")</f>
        <v/>
      </c>
    </row>
    <row r="1501">
      <c r="A1501" t="inlineStr">
        <is>
          <t>250034</t>
        </is>
      </c>
      <c r="B1501" t="inlineStr">
        <is>
          <t>Baptist Memorial Hospital North Ms</t>
        </is>
      </c>
      <c r="C1501" t="inlineStr">
        <is>
          <t>Mississippi</t>
        </is>
      </c>
      <c r="D1501" t="inlineStr">
        <is>
          <t>MS</t>
        </is>
      </c>
      <c r="E1501" t="inlineStr">
        <is>
          <t>East South Central</t>
        </is>
      </c>
      <c r="F1501" t="inlineStr">
        <is>
          <t>Rural Referral Center (RRC)</t>
        </is>
      </c>
      <c r="G1501" s="16" t="n">
        <v>0.8052</v>
      </c>
      <c r="H1501" s="16" t="n">
        <v>0.7844</v>
      </c>
      <c r="I1501" s="16" t="n">
        <v>1.7427</v>
      </c>
      <c r="J1501" s="16" t="n">
        <v>1.7379</v>
      </c>
      <c r="K1501" s="17" t="n">
        <v>4729</v>
      </c>
      <c r="L1501" s="16" t="n">
        <v>1</v>
      </c>
      <c r="M1501" s="18" t="n">
        <v>48928640.30986989</v>
      </c>
      <c r="N1501" s="18" t="n">
        <v>49610829.4144688</v>
      </c>
      <c r="O1501" s="19" t="n">
        <v>682189.1045989171</v>
      </c>
      <c r="P1501" s="20" t="n">
        <v>0.01394253141469999</v>
      </c>
      <c r="Q1501" s="27">
        <f>IF(O1501&gt;0,O1501,"")</f>
        <v/>
      </c>
      <c r="R1501" s="28">
        <f>IF(O1501&gt;0,P1501,"")</f>
        <v/>
      </c>
    </row>
    <row r="1502">
      <c r="A1502" t="inlineStr">
        <is>
          <t>250036</t>
        </is>
      </c>
      <c r="B1502" t="inlineStr">
        <is>
          <t>George Regional Health System</t>
        </is>
      </c>
      <c r="C1502" t="inlineStr">
        <is>
          <t>Mississippi</t>
        </is>
      </c>
      <c r="D1502" t="inlineStr">
        <is>
          <t>MS</t>
        </is>
      </c>
      <c r="E1502" t="inlineStr">
        <is>
          <t>East South Central</t>
        </is>
      </c>
      <c r="F1502" t="inlineStr">
        <is>
          <t>Sole Community Hospital (SCH)</t>
        </is>
      </c>
      <c r="G1502" s="16" t="n">
        <v>0.7398</v>
      </c>
      <c r="H1502" s="16" t="n">
        <v>0.7196</v>
      </c>
      <c r="I1502" s="16" t="n">
        <v>1.2423</v>
      </c>
      <c r="J1502" s="16" t="n">
        <v>1.2368</v>
      </c>
      <c r="K1502" s="17" t="n">
        <v>162</v>
      </c>
      <c r="L1502" s="16" t="n">
        <v>1</v>
      </c>
      <c r="M1502" s="18" t="n">
        <v>1139744.178257505</v>
      </c>
      <c r="N1502" s="18" t="n">
        <v>1153385.504784624</v>
      </c>
      <c r="O1502" s="19" t="n">
        <v>13641.32652711892</v>
      </c>
      <c r="P1502" s="20" t="n">
        <v>0.01196876175140848</v>
      </c>
      <c r="Q1502" s="27">
        <f>IF(O1502&gt;0,O1502,"")</f>
        <v/>
      </c>
      <c r="R1502" s="28">
        <f>IF(O1502&gt;0,P1502,"")</f>
        <v/>
      </c>
    </row>
    <row r="1503">
      <c r="A1503" t="inlineStr">
        <is>
          <t>250038</t>
        </is>
      </c>
      <c r="B1503" t="inlineStr">
        <is>
          <t>Ummc- Madison</t>
        </is>
      </c>
      <c r="C1503" t="inlineStr">
        <is>
          <t>Mississippi</t>
        </is>
      </c>
      <c r="D1503" t="inlineStr">
        <is>
          <t>MS</t>
        </is>
      </c>
      <c r="E1503" t="inlineStr">
        <is>
          <t>East South Central</t>
        </is>
      </c>
      <c r="F1503" t="inlineStr">
        <is>
          <t>IPPS</t>
        </is>
      </c>
      <c r="G1503" s="16" t="n">
        <v>0.8062</v>
      </c>
      <c r="H1503" s="16" t="n">
        <v>0.7665</v>
      </c>
      <c r="I1503" s="16" t="n">
        <v>1.3306</v>
      </c>
      <c r="J1503" s="16" t="n">
        <v>1.3175</v>
      </c>
      <c r="K1503" s="17" t="n">
        <v>267</v>
      </c>
      <c r="L1503" s="16" t="n">
        <v>1</v>
      </c>
      <c r="M1503" s="18" t="n">
        <v>2110746.728422945</v>
      </c>
      <c r="N1503" s="18" t="n">
        <v>2096258.571548027</v>
      </c>
      <c r="O1503" s="19" t="n">
        <v>-14488.15687491838</v>
      </c>
      <c r="P1503" s="20" t="n">
        <v>-0.006863995892933718</v>
      </c>
      <c r="Q1503" s="27">
        <f>IF(O1503&gt;0,O1503,"")</f>
        <v/>
      </c>
      <c r="R1503" s="28">
        <f>IF(O1503&gt;0,P1503,"")</f>
        <v/>
      </c>
    </row>
    <row r="1504">
      <c r="A1504" t="inlineStr">
        <is>
          <t>250040</t>
        </is>
      </c>
      <c r="B1504" t="inlineStr">
        <is>
          <t>Singing River Health System</t>
        </is>
      </c>
      <c r="C1504" t="inlineStr">
        <is>
          <t>Mississippi</t>
        </is>
      </c>
      <c r="D1504" t="inlineStr">
        <is>
          <t>MS</t>
        </is>
      </c>
      <c r="E1504" t="inlineStr">
        <is>
          <t>East South Central</t>
        </is>
      </c>
      <c r="F1504" t="inlineStr">
        <is>
          <t>Rural Referral Center (RRC)</t>
        </is>
      </c>
      <c r="G1504" s="16" t="n">
        <v>0.7955</v>
      </c>
      <c r="H1504" s="16" t="n">
        <v>0.7557</v>
      </c>
      <c r="I1504" s="16" t="n">
        <v>1.7796</v>
      </c>
      <c r="J1504" s="16" t="n">
        <v>1.7767</v>
      </c>
      <c r="K1504" s="17" t="n">
        <v>943</v>
      </c>
      <c r="L1504" s="16" t="n">
        <v>1</v>
      </c>
      <c r="M1504" s="18" t="n">
        <v>9895197.299554715</v>
      </c>
      <c r="N1504" s="18" t="n">
        <v>9905926.089698864</v>
      </c>
      <c r="O1504" s="19" t="n">
        <v>10728.79014414921</v>
      </c>
      <c r="P1504" s="20" t="n">
        <v>0.001084242165098821</v>
      </c>
      <c r="Q1504" s="27">
        <f>IF(O1504&gt;0,O1504,"")</f>
        <v/>
      </c>
      <c r="R1504" s="28">
        <f>IF(O1504&gt;0,P1504,"")</f>
        <v/>
      </c>
    </row>
    <row r="1505">
      <c r="A1505" t="inlineStr">
        <is>
          <t>250042</t>
        </is>
      </c>
      <c r="B1505" t="inlineStr">
        <is>
          <t>Northwest Missississippi Regional Medical Center</t>
        </is>
      </c>
      <c r="C1505" t="inlineStr">
        <is>
          <t>Mississippi</t>
        </is>
      </c>
      <c r="D1505" t="inlineStr">
        <is>
          <t>MS</t>
        </is>
      </c>
      <c r="E1505" t="inlineStr">
        <is>
          <t>East South Central</t>
        </is>
      </c>
      <c r="F1505" t="inlineStr">
        <is>
          <t>SCH/RRC</t>
        </is>
      </c>
      <c r="G1505" s="16" t="n">
        <v>0.7538</v>
      </c>
      <c r="H1505" s="16" t="n">
        <v>0.7336</v>
      </c>
      <c r="I1505" s="16" t="n">
        <v>1.3083</v>
      </c>
      <c r="J1505" s="16" t="n">
        <v>1.2934</v>
      </c>
      <c r="K1505" s="17" t="n">
        <v>112</v>
      </c>
      <c r="L1505" s="16" t="n">
        <v>1</v>
      </c>
      <c r="M1505" s="18" t="n">
        <v>838422.5309690752</v>
      </c>
      <c r="N1505" s="18" t="n">
        <v>842655.3964187807</v>
      </c>
      <c r="O1505" s="19" t="n">
        <v>4232.86544970551</v>
      </c>
      <c r="P1505" s="20" t="n">
        <v>0.005048606512056673</v>
      </c>
      <c r="Q1505" s="27">
        <f>IF(O1505&gt;0,O1505,"")</f>
        <v/>
      </c>
      <c r="R1505" s="28">
        <f>IF(O1505&gt;0,P1505,"")</f>
        <v/>
      </c>
    </row>
    <row r="1506">
      <c r="A1506" t="inlineStr">
        <is>
          <t>250043</t>
        </is>
      </c>
      <c r="B1506" t="inlineStr">
        <is>
          <t>Neshoba County General Hospital</t>
        </is>
      </c>
      <c r="C1506" t="inlineStr">
        <is>
          <t>Mississippi</t>
        </is>
      </c>
      <c r="D1506" t="inlineStr">
        <is>
          <t>MS</t>
        </is>
      </c>
      <c r="E1506" t="inlineStr">
        <is>
          <t>East South Central</t>
        </is>
      </c>
      <c r="F1506" t="inlineStr">
        <is>
          <t>Sole Community Hospital (SCH)</t>
        </is>
      </c>
      <c r="G1506" s="16" t="n">
        <v>0.7398</v>
      </c>
      <c r="H1506" s="16" t="n">
        <v>0.7196</v>
      </c>
      <c r="I1506" s="16" t="n">
        <v>1.067</v>
      </c>
      <c r="J1506" s="16" t="n">
        <v>1.0528</v>
      </c>
      <c r="K1506" s="17" t="n">
        <v>140</v>
      </c>
      <c r="L1506" s="16" t="n">
        <v>1</v>
      </c>
      <c r="M1506" s="18" t="n">
        <v>845976.5754484966</v>
      </c>
      <c r="N1506" s="18" t="n">
        <v>848464.9569638859</v>
      </c>
      <c r="O1506" s="19" t="n">
        <v>2488.381515389308</v>
      </c>
      <c r="P1506" s="20" t="n">
        <v>0.002941430753056119</v>
      </c>
      <c r="Q1506" s="27">
        <f>IF(O1506&gt;0,O1506,"")</f>
        <v/>
      </c>
      <c r="R1506" s="28">
        <f>IF(O1506&gt;0,P1506,"")</f>
        <v/>
      </c>
    </row>
    <row r="1507">
      <c r="A1507" t="inlineStr">
        <is>
          <t>250044</t>
        </is>
      </c>
      <c r="B1507" t="inlineStr">
        <is>
          <t>Baptist Memorial Hospital Booneville</t>
        </is>
      </c>
      <c r="C1507" t="inlineStr">
        <is>
          <t>Mississippi</t>
        </is>
      </c>
      <c r="D1507" t="inlineStr">
        <is>
          <t>MS</t>
        </is>
      </c>
      <c r="E1507" t="inlineStr">
        <is>
          <t>East South Central</t>
        </is>
      </c>
      <c r="F1507" t="inlineStr">
        <is>
          <t>IPPS</t>
        </is>
      </c>
      <c r="G1507" s="16" t="n">
        <v>0.7398</v>
      </c>
      <c r="H1507" s="16" t="n">
        <v>0.7196</v>
      </c>
      <c r="I1507" s="16" t="n">
        <v>1.4335</v>
      </c>
      <c r="J1507" s="16" t="n">
        <v>1.4204</v>
      </c>
      <c r="K1507" s="17" t="n">
        <v>245</v>
      </c>
      <c r="L1507" s="16" t="n">
        <v>1</v>
      </c>
      <c r="M1507" s="18" t="n">
        <v>1988976.557248814</v>
      </c>
      <c r="N1507" s="18" t="n">
        <v>2003257.355172048</v>
      </c>
      <c r="O1507" s="19" t="n">
        <v>14280.79792323313</v>
      </c>
      <c r="P1507" s="20" t="n">
        <v>0.007179972972123193</v>
      </c>
      <c r="Q1507" s="27">
        <f>IF(O1507&gt;0,O1507,"")</f>
        <v/>
      </c>
      <c r="R1507" s="28">
        <f>IF(O1507&gt;0,P1507,"")</f>
        <v/>
      </c>
    </row>
    <row r="1508">
      <c r="A1508" t="inlineStr">
        <is>
          <t>250048</t>
        </is>
      </c>
      <c r="B1508" t="inlineStr">
        <is>
          <t>St Dominic-Jackson Memorial Hospital</t>
        </is>
      </c>
      <c r="C1508" t="inlineStr">
        <is>
          <t>Mississippi</t>
        </is>
      </c>
      <c r="D1508" t="inlineStr">
        <is>
          <t>MS</t>
        </is>
      </c>
      <c r="E1508" t="inlineStr">
        <is>
          <t>East South Central</t>
        </is>
      </c>
      <c r="F1508" t="inlineStr">
        <is>
          <t>IPPS</t>
        </is>
      </c>
      <c r="G1508" s="16" t="n">
        <v>0.8062</v>
      </c>
      <c r="H1508" s="16" t="n">
        <v>0.7665</v>
      </c>
      <c r="I1508" s="16" t="n">
        <v>1.8614</v>
      </c>
      <c r="J1508" s="16" t="n">
        <v>1.8607</v>
      </c>
      <c r="K1508" s="17" t="n">
        <v>7143</v>
      </c>
      <c r="L1508" s="16" t="n">
        <v>1</v>
      </c>
      <c r="M1508" s="18" t="n">
        <v>78994654.51458146</v>
      </c>
      <c r="N1508" s="18" t="n">
        <v>79202697.64947304</v>
      </c>
      <c r="O1508" s="19" t="n">
        <v>208043.1348915845</v>
      </c>
      <c r="P1508" s="20" t="n">
        <v>0.002633635606991385</v>
      </c>
      <c r="Q1508" s="27">
        <f>IF(O1508&gt;0,O1508,"")</f>
        <v/>
      </c>
      <c r="R1508" s="28">
        <f>IF(O1508&gt;0,P1508,"")</f>
        <v/>
      </c>
    </row>
    <row r="1509">
      <c r="A1509" t="inlineStr">
        <is>
          <t>250049</t>
        </is>
      </c>
      <c r="B1509" t="inlineStr">
        <is>
          <t>Beacham Memorial Hospital</t>
        </is>
      </c>
      <c r="C1509" t="inlineStr">
        <is>
          <t>Mississippi</t>
        </is>
      </c>
      <c r="D1509" t="inlineStr">
        <is>
          <t>MS</t>
        </is>
      </c>
      <c r="E1509" t="inlineStr">
        <is>
          <t>East South Central</t>
        </is>
      </c>
      <c r="F1509" t="inlineStr">
        <is>
          <t>IPPS</t>
        </is>
      </c>
      <c r="G1509" s="16" t="n">
        <v>0.7398</v>
      </c>
      <c r="H1509" s="16" t="n">
        <v>0.7196</v>
      </c>
      <c r="I1509" s="16" t="n">
        <v>0.9692</v>
      </c>
      <c r="J1509" s="16" t="n">
        <v>0.9554</v>
      </c>
      <c r="K1509" s="17" t="n">
        <v>44</v>
      </c>
      <c r="L1509" s="16" t="n">
        <v>1</v>
      </c>
      <c r="M1509" s="18" t="n">
        <v>241508.2465168433</v>
      </c>
      <c r="N1509" s="18" t="n">
        <v>241990.2740641626</v>
      </c>
      <c r="O1509" s="19" t="n">
        <v>482.0275473193033</v>
      </c>
      <c r="P1509" s="20" t="n">
        <v>0.001995905126517846</v>
      </c>
      <c r="Q1509" s="27">
        <f>IF(O1509&gt;0,O1509,"")</f>
        <v/>
      </c>
      <c r="R1509" s="28">
        <f>IF(O1509&gt;0,P1509,"")</f>
        <v/>
      </c>
    </row>
    <row r="1510">
      <c r="A1510" t="inlineStr">
        <is>
          <t>250050</t>
        </is>
      </c>
      <c r="B1510" t="inlineStr">
        <is>
          <t>Och Regional Medical Center</t>
        </is>
      </c>
      <c r="C1510" t="inlineStr">
        <is>
          <t>Mississippi</t>
        </is>
      </c>
      <c r="D1510" t="inlineStr">
        <is>
          <t>MS</t>
        </is>
      </c>
      <c r="E1510" t="inlineStr">
        <is>
          <t>East South Central</t>
        </is>
      </c>
      <c r="F1510" t="inlineStr">
        <is>
          <t>IPPS</t>
        </is>
      </c>
      <c r="G1510" s="16" t="n">
        <v>0.7398</v>
      </c>
      <c r="H1510" s="16" t="n">
        <v>0.7196</v>
      </c>
      <c r="I1510" s="16" t="n">
        <v>1.5726</v>
      </c>
      <c r="J1510" s="16" t="n">
        <v>1.5656</v>
      </c>
      <c r="K1510" s="17" t="n">
        <v>318</v>
      </c>
      <c r="L1510" s="16" t="n">
        <v>1</v>
      </c>
      <c r="M1510" s="18" t="n">
        <v>2832117.54244877</v>
      </c>
      <c r="N1510" s="18" t="n">
        <v>2865945.521100236</v>
      </c>
      <c r="O1510" s="19" t="n">
        <v>33827.97865146538</v>
      </c>
      <c r="P1510" s="20" t="n">
        <v>0.01194441196187651</v>
      </c>
      <c r="Q1510" s="27">
        <f>IF(O1510&gt;0,O1510,"")</f>
        <v/>
      </c>
      <c r="R1510" s="28">
        <f>IF(O1510&gt;0,P1510,"")</f>
        <v/>
      </c>
    </row>
    <row r="1511">
      <c r="A1511" t="inlineStr">
        <is>
          <t>250057</t>
        </is>
      </c>
      <c r="B1511" t="inlineStr">
        <is>
          <t>King'S Daughters Medical Center-Brookhaven</t>
        </is>
      </c>
      <c r="C1511" t="inlineStr">
        <is>
          <t>Mississippi</t>
        </is>
      </c>
      <c r="D1511" t="inlineStr">
        <is>
          <t>MS</t>
        </is>
      </c>
      <c r="E1511" t="inlineStr">
        <is>
          <t>East South Central</t>
        </is>
      </c>
      <c r="F1511" t="inlineStr">
        <is>
          <t>Sole Community Hospital (SCH)</t>
        </is>
      </c>
      <c r="G1511" s="16" t="n">
        <v>0.7398</v>
      </c>
      <c r="H1511" s="16" t="n">
        <v>0.7562</v>
      </c>
      <c r="I1511" s="16" t="n">
        <v>1.6091</v>
      </c>
      <c r="J1511" s="16" t="n">
        <v>1.5933</v>
      </c>
      <c r="K1511" s="17" t="n">
        <v>609</v>
      </c>
      <c r="L1511" s="16" t="n">
        <v>1</v>
      </c>
      <c r="M1511" s="18" t="n">
        <v>5549657.870534832</v>
      </c>
      <c r="N1511" s="18" t="n">
        <v>5739086.511706737</v>
      </c>
      <c r="O1511" s="19" t="n">
        <v>189428.6411719052</v>
      </c>
      <c r="P1511" s="20" t="n">
        <v>0.03413339084876769</v>
      </c>
      <c r="Q1511" s="27">
        <f>IF(O1511&gt;0,O1511,"")</f>
        <v/>
      </c>
      <c r="R1511" s="28">
        <f>IF(O1511&gt;0,P1511,"")</f>
        <v/>
      </c>
    </row>
    <row r="1512">
      <c r="A1512" t="inlineStr">
        <is>
          <t>250058</t>
        </is>
      </c>
      <c r="B1512" t="inlineStr">
        <is>
          <t>South Central Reg Med Ctr</t>
        </is>
      </c>
      <c r="C1512" t="inlineStr">
        <is>
          <t>Mississippi</t>
        </is>
      </c>
      <c r="D1512" t="inlineStr">
        <is>
          <t>MS</t>
        </is>
      </c>
      <c r="E1512" t="inlineStr">
        <is>
          <t>East South Central</t>
        </is>
      </c>
      <c r="F1512" t="inlineStr">
        <is>
          <t>SCH/RRC</t>
        </is>
      </c>
      <c r="G1512" s="16" t="n">
        <v>0.7398</v>
      </c>
      <c r="H1512" s="16" t="n">
        <v>0.7196</v>
      </c>
      <c r="I1512" s="16" t="n">
        <v>1.3365</v>
      </c>
      <c r="J1512" s="16" t="n">
        <v>1.3221</v>
      </c>
      <c r="K1512" s="17" t="n">
        <v>1582</v>
      </c>
      <c r="L1512" s="16" t="n">
        <v>1</v>
      </c>
      <c r="M1512" s="18" t="n">
        <v>11974057.10579395</v>
      </c>
      <c r="N1512" s="18" t="n">
        <v>12040119.08387355</v>
      </c>
      <c r="O1512" s="19" t="n">
        <v>66061.9780795984</v>
      </c>
      <c r="P1512" s="20" t="n">
        <v>0.005517092285089622</v>
      </c>
      <c r="Q1512" s="27">
        <f>IF(O1512&gt;0,O1512,"")</f>
        <v/>
      </c>
      <c r="R1512" s="28">
        <f>IF(O1512&gt;0,P1512,"")</f>
        <v/>
      </c>
    </row>
    <row r="1513">
      <c r="A1513" t="inlineStr">
        <is>
          <t>250061</t>
        </is>
      </c>
      <c r="B1513" t="inlineStr">
        <is>
          <t>Yalobusha General Hospital</t>
        </is>
      </c>
      <c r="C1513" t="inlineStr">
        <is>
          <t>Mississippi</t>
        </is>
      </c>
      <c r="D1513" t="inlineStr">
        <is>
          <t>MS</t>
        </is>
      </c>
      <c r="E1513" t="inlineStr">
        <is>
          <t>East South Central</t>
        </is>
      </c>
      <c r="F1513" t="inlineStr">
        <is>
          <t>IPPS</t>
        </is>
      </c>
      <c r="G1513" s="16" t="n">
        <v>0.8052</v>
      </c>
      <c r="H1513" s="16" t="n">
        <v>0.7844</v>
      </c>
      <c r="I1513" s="16" t="n">
        <v>0.8812</v>
      </c>
      <c r="J1513" s="16" t="n">
        <v>0.8673999999999999</v>
      </c>
      <c r="K1513" s="17" t="n">
        <v>64</v>
      </c>
      <c r="L1513" s="16" t="n">
        <v>1</v>
      </c>
      <c r="M1513" s="18" t="n">
        <v>334831.0035080171</v>
      </c>
      <c r="N1513" s="18" t="n">
        <v>335105.6747834664</v>
      </c>
      <c r="O1513" s="19" t="n">
        <v>274.6712754493346</v>
      </c>
      <c r="P1513" s="20" t="n">
        <v>0.0008203280836350567</v>
      </c>
      <c r="Q1513" s="27">
        <f>IF(O1513&gt;0,O1513,"")</f>
        <v/>
      </c>
      <c r="R1513" s="28">
        <f>IF(O1513&gt;0,P1513,"")</f>
        <v/>
      </c>
    </row>
    <row r="1514">
      <c r="A1514" t="inlineStr">
        <is>
          <t>250067</t>
        </is>
      </c>
      <c r="B1514" t="inlineStr">
        <is>
          <t>North Mississippi Medical Center-West Point</t>
        </is>
      </c>
      <c r="C1514" t="inlineStr">
        <is>
          <t>Mississippi</t>
        </is>
      </c>
      <c r="D1514" t="inlineStr">
        <is>
          <t>MS</t>
        </is>
      </c>
      <c r="E1514" t="inlineStr">
        <is>
          <t>East South Central</t>
        </is>
      </c>
      <c r="F1514" t="inlineStr">
        <is>
          <t>IPPS</t>
        </is>
      </c>
      <c r="G1514" s="16" t="n">
        <v>0.8016</v>
      </c>
      <c r="H1514" s="16" t="n">
        <v>0.7866</v>
      </c>
      <c r="I1514" s="16" t="n">
        <v>1.3131</v>
      </c>
      <c r="J1514" s="16" t="n">
        <v>1.3003</v>
      </c>
      <c r="K1514" s="17" t="n">
        <v>297</v>
      </c>
      <c r="L1514" s="16" t="n">
        <v>1</v>
      </c>
      <c r="M1514" s="18" t="n">
        <v>2309519.055696773</v>
      </c>
      <c r="N1514" s="18" t="n">
        <v>2334885.803623537</v>
      </c>
      <c r="O1514" s="19" t="n">
        <v>25366.74792676372</v>
      </c>
      <c r="P1514" s="20" t="n">
        <v>0.01098356294752921</v>
      </c>
      <c r="Q1514" s="27">
        <f>IF(O1514&gt;0,O1514,"")</f>
        <v/>
      </c>
      <c r="R1514" s="28">
        <f>IF(O1514&gt;0,P1514,"")</f>
        <v/>
      </c>
    </row>
    <row r="1515">
      <c r="A1515" t="inlineStr">
        <is>
          <t>250069</t>
        </is>
      </c>
      <c r="B1515" t="inlineStr">
        <is>
          <t>Ochsner Rush Hospital</t>
        </is>
      </c>
      <c r="C1515" t="inlineStr">
        <is>
          <t>Mississippi</t>
        </is>
      </c>
      <c r="D1515" t="inlineStr">
        <is>
          <t>MS</t>
        </is>
      </c>
      <c r="E1515" t="inlineStr">
        <is>
          <t>East South Central</t>
        </is>
      </c>
      <c r="F1515" t="inlineStr">
        <is>
          <t>Rural Referral Center (RRC)</t>
        </is>
      </c>
      <c r="G1515" s="16" t="n">
        <v>0.7739</v>
      </c>
      <c r="H1515" s="16" t="n">
        <v>0.7352</v>
      </c>
      <c r="I1515" s="16" t="n">
        <v>1.8884</v>
      </c>
      <c r="J1515" s="16" t="n">
        <v>1.8836</v>
      </c>
      <c r="K1515" s="17" t="n">
        <v>1276</v>
      </c>
      <c r="L1515" s="16" t="n">
        <v>1</v>
      </c>
      <c r="M1515" s="18" t="n">
        <v>13990165.96032681</v>
      </c>
      <c r="N1515" s="18" t="n">
        <v>13997621.08382154</v>
      </c>
      <c r="O1515" s="19" t="n">
        <v>7455.1234947294</v>
      </c>
      <c r="P1515" s="20" t="n">
        <v>0.0005328831349013709</v>
      </c>
      <c r="Q1515" s="27">
        <f>IF(O1515&gt;0,O1515,"")</f>
        <v/>
      </c>
      <c r="R1515" s="28">
        <f>IF(O1515&gt;0,P1515,"")</f>
        <v/>
      </c>
    </row>
    <row r="1516">
      <c r="A1516" t="inlineStr">
        <is>
          <t>250072</t>
        </is>
      </c>
      <c r="B1516" t="inlineStr">
        <is>
          <t>Merit Health Central</t>
        </is>
      </c>
      <c r="C1516" t="inlineStr">
        <is>
          <t>Mississippi</t>
        </is>
      </c>
      <c r="D1516" t="inlineStr">
        <is>
          <t>MS</t>
        </is>
      </c>
      <c r="E1516" t="inlineStr">
        <is>
          <t>East South Central</t>
        </is>
      </c>
      <c r="F1516" t="inlineStr">
        <is>
          <t>IPPS</t>
        </is>
      </c>
      <c r="G1516" s="16" t="n">
        <v>0.8062</v>
      </c>
      <c r="H1516" s="16" t="n">
        <v>0.7665</v>
      </c>
      <c r="I1516" s="16" t="n">
        <v>1.4129</v>
      </c>
      <c r="J1516" s="16" t="n">
        <v>1.3861</v>
      </c>
      <c r="K1516" s="17" t="n">
        <v>344</v>
      </c>
      <c r="L1516" s="16" t="n">
        <v>1</v>
      </c>
      <c r="M1516" s="18" t="n">
        <v>2887667.67967181</v>
      </c>
      <c r="N1516" s="18" t="n">
        <v>2841423.528194546</v>
      </c>
      <c r="O1516" s="19" t="n">
        <v>-46244.15147726471</v>
      </c>
      <c r="P1516" s="20" t="n">
        <v>-0.01601436058685273</v>
      </c>
      <c r="Q1516" s="27">
        <f>IF(O1516&gt;0,O1516,"")</f>
        <v/>
      </c>
      <c r="R1516" s="28">
        <f>IF(O1516&gt;0,P1516,"")</f>
        <v/>
      </c>
    </row>
    <row r="1517">
      <c r="A1517" t="inlineStr">
        <is>
          <t>250077</t>
        </is>
      </c>
      <c r="B1517" t="inlineStr">
        <is>
          <t>Wayne General Hospital</t>
        </is>
      </c>
      <c r="C1517" t="inlineStr">
        <is>
          <t>Mississippi</t>
        </is>
      </c>
      <c r="D1517" t="inlineStr">
        <is>
          <t>MS</t>
        </is>
      </c>
      <c r="E1517" t="inlineStr">
        <is>
          <t>East South Central</t>
        </is>
      </c>
      <c r="F1517" t="inlineStr">
        <is>
          <t>Sole Community Hospital (SCH)</t>
        </is>
      </c>
      <c r="G1517" s="16" t="n">
        <v>0.7398</v>
      </c>
      <c r="H1517" s="16" t="n">
        <v>0.7196</v>
      </c>
      <c r="I1517" s="16" t="n">
        <v>1.5202</v>
      </c>
      <c r="J1517" s="16" t="n">
        <v>1.5088</v>
      </c>
      <c r="K1517" s="17" t="n">
        <v>335</v>
      </c>
      <c r="L1517" s="16" t="n">
        <v>1</v>
      </c>
      <c r="M1517" s="18" t="n">
        <v>2884107.327948384</v>
      </c>
      <c r="N1517" s="18" t="n">
        <v>2909621.387643036</v>
      </c>
      <c r="O1517" s="19" t="n">
        <v>25514.05969465198</v>
      </c>
      <c r="P1517" s="20" t="n">
        <v>0.008846432116935629</v>
      </c>
      <c r="Q1517" s="27">
        <f>IF(O1517&gt;0,O1517,"")</f>
        <v/>
      </c>
      <c r="R1517" s="28">
        <f>IF(O1517&gt;0,P1517,"")</f>
        <v/>
      </c>
    </row>
    <row r="1518">
      <c r="A1518" t="inlineStr">
        <is>
          <t>250078</t>
        </is>
      </c>
      <c r="B1518" t="inlineStr">
        <is>
          <t>Forrest General Hospital</t>
        </is>
      </c>
      <c r="C1518" t="inlineStr">
        <is>
          <t>Mississippi</t>
        </is>
      </c>
      <c r="D1518" t="inlineStr">
        <is>
          <t>MS</t>
        </is>
      </c>
      <c r="E1518" t="inlineStr">
        <is>
          <t>East South Central</t>
        </is>
      </c>
      <c r="F1518" t="inlineStr">
        <is>
          <t>Rural Referral Center (RRC)</t>
        </is>
      </c>
      <c r="G1518" s="16" t="n">
        <v>0.7466</v>
      </c>
      <c r="H1518" s="16" t="n">
        <v>0.7366</v>
      </c>
      <c r="I1518" s="16" t="n">
        <v>2.0895</v>
      </c>
      <c r="J1518" s="16" t="n">
        <v>2.0906</v>
      </c>
      <c r="K1518" s="17" t="n">
        <v>6326</v>
      </c>
      <c r="L1518" s="16" t="n">
        <v>1</v>
      </c>
      <c r="M1518" s="18" t="n">
        <v>75234174.92685798</v>
      </c>
      <c r="N1518" s="18" t="n">
        <v>77102025.90560226</v>
      </c>
      <c r="O1518" s="19" t="n">
        <v>1867850.978744283</v>
      </c>
      <c r="P1518" s="20" t="n">
        <v>0.0248271610682272</v>
      </c>
      <c r="Q1518" s="27">
        <f>IF(O1518&gt;0,O1518,"")</f>
        <v/>
      </c>
      <c r="R1518" s="28">
        <f>IF(O1518&gt;0,P1518,"")</f>
        <v/>
      </c>
    </row>
    <row r="1519">
      <c r="A1519" t="inlineStr">
        <is>
          <t>250082</t>
        </is>
      </c>
      <c r="B1519" t="inlineStr">
        <is>
          <t>Delta Health System - The Medical Center</t>
        </is>
      </c>
      <c r="C1519" t="inlineStr">
        <is>
          <t>Mississippi</t>
        </is>
      </c>
      <c r="D1519" t="inlineStr">
        <is>
          <t>MS</t>
        </is>
      </c>
      <c r="E1519" t="inlineStr">
        <is>
          <t>East South Central</t>
        </is>
      </c>
      <c r="F1519" t="inlineStr">
        <is>
          <t>SCH/RRC</t>
        </is>
      </c>
      <c r="G1519" s="16" t="n">
        <v>0.7837</v>
      </c>
      <c r="H1519" s="16" t="n">
        <v>0.7842</v>
      </c>
      <c r="I1519" s="16" t="n">
        <v>1.5972</v>
      </c>
      <c r="J1519" s="16" t="n">
        <v>1.5851</v>
      </c>
      <c r="K1519" s="17" t="n">
        <v>730</v>
      </c>
      <c r="L1519" s="16" t="n">
        <v>1</v>
      </c>
      <c r="M1519" s="18" t="n">
        <v>6817396.597617173</v>
      </c>
      <c r="N1519" s="18" t="n">
        <v>6983927.951774813</v>
      </c>
      <c r="O1519" s="19" t="n">
        <v>166531.3541576406</v>
      </c>
      <c r="P1519" s="20" t="n">
        <v>0.02442741180934771</v>
      </c>
      <c r="Q1519" s="27">
        <f>IF(O1519&gt;0,O1519,"")</f>
        <v/>
      </c>
      <c r="R1519" s="28">
        <f>IF(O1519&gt;0,P1519,"")</f>
        <v/>
      </c>
    </row>
    <row r="1520">
      <c r="A1520" t="inlineStr">
        <is>
          <t>250084</t>
        </is>
      </c>
      <c r="B1520" t="inlineStr">
        <is>
          <t>Merit Health Natchez</t>
        </is>
      </c>
      <c r="C1520" t="inlineStr">
        <is>
          <t>Mississippi</t>
        </is>
      </c>
      <c r="D1520" t="inlineStr">
        <is>
          <t>MS</t>
        </is>
      </c>
      <c r="E1520" t="inlineStr">
        <is>
          <t>East South Central</t>
        </is>
      </c>
      <c r="F1520" t="inlineStr">
        <is>
          <t>Sole Community Hospital (SCH)</t>
        </is>
      </c>
      <c r="G1520" s="16" t="n">
        <v>0.7821</v>
      </c>
      <c r="H1520" s="16" t="n">
        <v>0.7789</v>
      </c>
      <c r="I1520" s="16" t="n">
        <v>1.5505</v>
      </c>
      <c r="J1520" s="16" t="n">
        <v>1.538</v>
      </c>
      <c r="K1520" s="17" t="n">
        <v>571</v>
      </c>
      <c r="L1520" s="16" t="n">
        <v>1</v>
      </c>
      <c r="M1520" s="18" t="n">
        <v>5170665.55243221</v>
      </c>
      <c r="N1520" s="18" t="n">
        <v>5280341.505099523</v>
      </c>
      <c r="O1520" s="19" t="n">
        <v>109675.9526673127</v>
      </c>
      <c r="P1520" s="20" t="n">
        <v>0.0212111867524912</v>
      </c>
      <c r="Q1520" s="27">
        <f>IF(O1520&gt;0,O1520,"")</f>
        <v/>
      </c>
      <c r="R1520" s="28">
        <f>IF(O1520&gt;0,P1520,"")</f>
        <v/>
      </c>
    </row>
    <row r="1521">
      <c r="A1521" t="inlineStr">
        <is>
          <t>250085</t>
        </is>
      </c>
      <c r="B1521" t="inlineStr">
        <is>
          <t>Marion General Hospital</t>
        </is>
      </c>
      <c r="C1521" t="inlineStr">
        <is>
          <t>Mississippi</t>
        </is>
      </c>
      <c r="D1521" t="inlineStr">
        <is>
          <t>MS</t>
        </is>
      </c>
      <c r="E1521" t="inlineStr">
        <is>
          <t>East South Central</t>
        </is>
      </c>
      <c r="F1521" t="inlineStr">
        <is>
          <t>IPPS</t>
        </is>
      </c>
      <c r="G1521" s="16" t="n">
        <v>0.7398</v>
      </c>
      <c r="H1521" s="16" t="n">
        <v>0.7196</v>
      </c>
      <c r="I1521" s="16" t="n">
        <v>1.3799</v>
      </c>
      <c r="J1521" s="16" t="n">
        <v>1.3671</v>
      </c>
      <c r="K1521" s="17" t="n">
        <v>110</v>
      </c>
      <c r="L1521" s="16" t="n">
        <v>1</v>
      </c>
      <c r="M1521" s="18" t="n">
        <v>859619.3493824599</v>
      </c>
      <c r="N1521" s="18" t="n">
        <v>865671.1944555073</v>
      </c>
      <c r="O1521" s="19" t="n">
        <v>6051.845073047443</v>
      </c>
      <c r="P1521" s="20" t="n">
        <v>0.007040145242653059</v>
      </c>
      <c r="Q1521" s="27">
        <f>IF(O1521&gt;0,O1521,"")</f>
        <v/>
      </c>
      <c r="R1521" s="28">
        <f>IF(O1521&gt;0,P1521,"")</f>
        <v/>
      </c>
    </row>
    <row r="1522">
      <c r="A1522" t="inlineStr">
        <is>
          <t>250093</t>
        </is>
      </c>
      <c r="B1522" t="inlineStr">
        <is>
          <t>Bolivar Medical Center</t>
        </is>
      </c>
      <c r="C1522" t="inlineStr">
        <is>
          <t>Mississippi</t>
        </is>
      </c>
      <c r="D1522" t="inlineStr">
        <is>
          <t>MS</t>
        </is>
      </c>
      <c r="E1522" t="inlineStr">
        <is>
          <t>East South Central</t>
        </is>
      </c>
      <c r="F1522" t="inlineStr">
        <is>
          <t>Sole Community Hospital (SCH)</t>
        </is>
      </c>
      <c r="G1522" s="16" t="n">
        <v>0.8052</v>
      </c>
      <c r="H1522" s="16" t="n">
        <v>0.7649</v>
      </c>
      <c r="I1522" s="16" t="n">
        <v>1.4216</v>
      </c>
      <c r="J1522" s="16" t="n">
        <v>1.4092</v>
      </c>
      <c r="K1522" s="17" t="n">
        <v>700</v>
      </c>
      <c r="L1522" s="16" t="n">
        <v>1</v>
      </c>
      <c r="M1522" s="18" t="n">
        <v>5908083.937579757</v>
      </c>
      <c r="N1522" s="18" t="n">
        <v>5871507.238903706</v>
      </c>
      <c r="O1522" s="19" t="n">
        <v>-36576.69867605064</v>
      </c>
      <c r="P1522" s="20" t="n">
        <v>-0.006190957857486748</v>
      </c>
      <c r="Q1522" s="27">
        <f>IF(O1522&gt;0,O1522,"")</f>
        <v/>
      </c>
      <c r="R1522" s="28">
        <f>IF(O1522&gt;0,P1522,"")</f>
        <v/>
      </c>
    </row>
    <row r="1523">
      <c r="A1523" t="inlineStr">
        <is>
          <t>250094</t>
        </is>
      </c>
      <c r="B1523" t="inlineStr">
        <is>
          <t>Merit Health Wesley</t>
        </is>
      </c>
      <c r="C1523" t="inlineStr">
        <is>
          <t>Mississippi</t>
        </is>
      </c>
      <c r="D1523" t="inlineStr">
        <is>
          <t>MS</t>
        </is>
      </c>
      <c r="E1523" t="inlineStr">
        <is>
          <t>East South Central</t>
        </is>
      </c>
      <c r="F1523" t="inlineStr">
        <is>
          <t>Rural Referral Center (RRC)</t>
        </is>
      </c>
      <c r="G1523" s="16" t="n">
        <v>0.7821</v>
      </c>
      <c r="H1523" s="16" t="n">
        <v>0.743</v>
      </c>
      <c r="I1523" s="16" t="n">
        <v>1.8668</v>
      </c>
      <c r="J1523" s="16" t="n">
        <v>1.8669</v>
      </c>
      <c r="K1523" s="17" t="n">
        <v>1244</v>
      </c>
      <c r="L1523" s="16" t="n">
        <v>1</v>
      </c>
      <c r="M1523" s="18" t="n">
        <v>13563030.59787039</v>
      </c>
      <c r="N1523" s="18" t="n">
        <v>13603850.7611565</v>
      </c>
      <c r="O1523" s="19" t="n">
        <v>40820.16328611225</v>
      </c>
      <c r="P1523" s="20" t="n">
        <v>0.003009663879437215</v>
      </c>
      <c r="Q1523" s="27">
        <f>IF(O1523&gt;0,O1523,"")</f>
        <v/>
      </c>
      <c r="R1523" s="28">
        <f>IF(O1523&gt;0,P1523,"")</f>
        <v/>
      </c>
    </row>
    <row r="1524">
      <c r="A1524" t="inlineStr">
        <is>
          <t>250095</t>
        </is>
      </c>
      <c r="B1524" t="inlineStr">
        <is>
          <t>South Sunflower County Hospital</t>
        </is>
      </c>
      <c r="C1524" t="inlineStr">
        <is>
          <t>Mississippi</t>
        </is>
      </c>
      <c r="D1524" t="inlineStr">
        <is>
          <t>MS</t>
        </is>
      </c>
      <c r="E1524" t="inlineStr">
        <is>
          <t>East South Central</t>
        </is>
      </c>
      <c r="F1524" t="inlineStr">
        <is>
          <t>Sole Community Hospital (SCH)</t>
        </is>
      </c>
      <c r="G1524" s="16" t="n">
        <v>0.7398</v>
      </c>
      <c r="H1524" s="16" t="n">
        <v>0.7196</v>
      </c>
      <c r="I1524" s="16" t="n">
        <v>1.0585</v>
      </c>
      <c r="J1524" s="16" t="n">
        <v>1.0447</v>
      </c>
      <c r="K1524" s="17" t="n">
        <v>86</v>
      </c>
      <c r="L1524" s="16" t="n">
        <v>1</v>
      </c>
      <c r="M1524" s="18" t="n">
        <v>515531.4877470351</v>
      </c>
      <c r="N1524" s="18" t="n">
        <v>517189.9104866937</v>
      </c>
      <c r="O1524" s="19" t="n">
        <v>1658.422739658621</v>
      </c>
      <c r="P1524" s="20" t="n">
        <v>0.003216918421232087</v>
      </c>
      <c r="Q1524" s="27">
        <f>IF(O1524&gt;0,O1524,"")</f>
        <v/>
      </c>
      <c r="R1524" s="28">
        <f>IF(O1524&gt;0,P1524,"")</f>
        <v/>
      </c>
    </row>
    <row r="1525">
      <c r="A1525" t="inlineStr">
        <is>
          <t>250096</t>
        </is>
      </c>
      <c r="B1525" t="inlineStr">
        <is>
          <t>Merit Health Rankin</t>
        </is>
      </c>
      <c r="C1525" t="inlineStr">
        <is>
          <t>Mississippi</t>
        </is>
      </c>
      <c r="D1525" t="inlineStr">
        <is>
          <t>MS</t>
        </is>
      </c>
      <c r="E1525" t="inlineStr">
        <is>
          <t>East South Central</t>
        </is>
      </c>
      <c r="F1525" t="inlineStr">
        <is>
          <t>IPPS</t>
        </is>
      </c>
      <c r="G1525" s="16" t="n">
        <v>0.8062</v>
      </c>
      <c r="H1525" s="16" t="n">
        <v>0.7665</v>
      </c>
      <c r="I1525" s="16" t="n">
        <v>1.2199</v>
      </c>
      <c r="J1525" s="16" t="n">
        <v>1.2039</v>
      </c>
      <c r="K1525" s="17" t="n">
        <v>146</v>
      </c>
      <c r="L1525" s="16" t="n">
        <v>1</v>
      </c>
      <c r="M1525" s="18" t="n">
        <v>1058167.530979125</v>
      </c>
      <c r="N1525" s="18" t="n">
        <v>1047432.961262901</v>
      </c>
      <c r="O1525" s="19" t="n">
        <v>-10734.56971622445</v>
      </c>
      <c r="P1525" s="20" t="n">
        <v>-0.01014448979198192</v>
      </c>
      <c r="Q1525" s="27">
        <f>IF(O1525&gt;0,O1525,"")</f>
        <v/>
      </c>
      <c r="R1525" s="28">
        <f>IF(O1525&gt;0,P1525,"")</f>
        <v/>
      </c>
    </row>
    <row r="1526">
      <c r="A1526" t="inlineStr">
        <is>
          <t>250097</t>
        </is>
      </c>
      <c r="B1526" t="inlineStr">
        <is>
          <t>Southwest Ms Regional Medical Center</t>
        </is>
      </c>
      <c r="C1526" t="inlineStr">
        <is>
          <t>Mississippi</t>
        </is>
      </c>
      <c r="D1526" t="inlineStr">
        <is>
          <t>MS</t>
        </is>
      </c>
      <c r="E1526" t="inlineStr">
        <is>
          <t>East South Central</t>
        </is>
      </c>
      <c r="F1526" t="inlineStr">
        <is>
          <t>SCH/RRC</t>
        </is>
      </c>
      <c r="G1526" s="16" t="n">
        <v>0.7398</v>
      </c>
      <c r="H1526" s="16" t="n">
        <v>0.7196</v>
      </c>
      <c r="I1526" s="16" t="n">
        <v>1.6118</v>
      </c>
      <c r="J1526" s="16" t="n">
        <v>1.5982</v>
      </c>
      <c r="K1526" s="17" t="n">
        <v>1085</v>
      </c>
      <c r="L1526" s="16" t="n">
        <v>1</v>
      </c>
      <c r="M1526" s="18" t="n">
        <v>9903911.990052599</v>
      </c>
      <c r="N1526" s="18" t="n">
        <v>9982075.779067764</v>
      </c>
      <c r="O1526" s="19" t="n">
        <v>78163.7890151646</v>
      </c>
      <c r="P1526" s="20" t="n">
        <v>0.007892213611517511</v>
      </c>
      <c r="Q1526" s="27">
        <f>IF(O1526&gt;0,O1526,"")</f>
        <v/>
      </c>
      <c r="R1526" s="28">
        <f>IF(O1526&gt;0,P1526,"")</f>
        <v/>
      </c>
    </row>
    <row r="1527">
      <c r="A1527" t="inlineStr">
        <is>
          <t>250099</t>
        </is>
      </c>
      <c r="B1527" t="inlineStr">
        <is>
          <t>Greenwood Leflore Hospital</t>
        </is>
      </c>
      <c r="C1527" t="inlineStr">
        <is>
          <t>Mississippi</t>
        </is>
      </c>
      <c r="D1527" t="inlineStr">
        <is>
          <t>MS</t>
        </is>
      </c>
      <c r="E1527" t="inlineStr">
        <is>
          <t>East South Central</t>
        </is>
      </c>
      <c r="F1527" t="inlineStr">
        <is>
          <t>Rural Referral Center (RRC)</t>
        </is>
      </c>
      <c r="G1527" s="16" t="n">
        <v>0.7398</v>
      </c>
      <c r="H1527" s="16" t="n">
        <v>0.7196</v>
      </c>
      <c r="I1527" s="16" t="n">
        <v>1.2082</v>
      </c>
      <c r="J1527" s="16" t="n">
        <v>1.1989</v>
      </c>
      <c r="K1527" s="17" t="n">
        <v>230</v>
      </c>
      <c r="L1527" s="16" t="n">
        <v>1</v>
      </c>
      <c r="M1527" s="18" t="n">
        <v>1573738.429810423</v>
      </c>
      <c r="N1527" s="18" t="n">
        <v>1587343.047708971</v>
      </c>
      <c r="O1527" s="19" t="n">
        <v>13604.61789854849</v>
      </c>
      <c r="P1527" s="20" t="n">
        <v>0.008644777074032144</v>
      </c>
      <c r="Q1527" s="27">
        <f>IF(O1527&gt;0,O1527,"")</f>
        <v/>
      </c>
      <c r="R1527" s="28">
        <f>IF(O1527&gt;0,P1527,"")</f>
        <v/>
      </c>
    </row>
    <row r="1528">
      <c r="A1528" t="inlineStr">
        <is>
          <t>250100</t>
        </is>
      </c>
      <c r="B1528" t="inlineStr">
        <is>
          <t>Bmh-Golden Triangle</t>
        </is>
      </c>
      <c r="C1528" t="inlineStr">
        <is>
          <t>Mississippi</t>
        </is>
      </c>
      <c r="D1528" t="inlineStr">
        <is>
          <t>MS</t>
        </is>
      </c>
      <c r="E1528" t="inlineStr">
        <is>
          <t>East South Central</t>
        </is>
      </c>
      <c r="F1528" t="inlineStr">
        <is>
          <t>Rural Referral Center (RRC)</t>
        </is>
      </c>
      <c r="G1528" s="16" t="n">
        <v>0.8016</v>
      </c>
      <c r="H1528" s="16" t="n">
        <v>0.7866</v>
      </c>
      <c r="I1528" s="16" t="n">
        <v>1.8706</v>
      </c>
      <c r="J1528" s="16" t="n">
        <v>1.8601</v>
      </c>
      <c r="K1528" s="17" t="n">
        <v>2579</v>
      </c>
      <c r="L1528" s="16" t="n">
        <v>1</v>
      </c>
      <c r="M1528" s="18" t="n">
        <v>28569298.15317977</v>
      </c>
      <c r="N1528" s="18" t="n">
        <v>29003690.87030847</v>
      </c>
      <c r="O1528" s="19" t="n">
        <v>434392.7171287015</v>
      </c>
      <c r="P1528" s="20" t="n">
        <v>0.01520487884580229</v>
      </c>
      <c r="Q1528" s="27">
        <f>IF(O1528&gt;0,O1528,"")</f>
        <v/>
      </c>
      <c r="R1528" s="28">
        <f>IF(O1528&gt;0,P1528,"")</f>
        <v/>
      </c>
    </row>
    <row r="1529">
      <c r="A1529" t="inlineStr">
        <is>
          <t>250102</t>
        </is>
      </c>
      <c r="B1529" t="inlineStr">
        <is>
          <t>Mississippi Baptist Medical Center</t>
        </is>
      </c>
      <c r="C1529" t="inlineStr">
        <is>
          <t>Mississippi</t>
        </is>
      </c>
      <c r="D1529" t="inlineStr">
        <is>
          <t>MS</t>
        </is>
      </c>
      <c r="E1529" t="inlineStr">
        <is>
          <t>East South Central</t>
        </is>
      </c>
      <c r="F1529" t="inlineStr">
        <is>
          <t>Rural Referral Center (RRC)</t>
        </is>
      </c>
      <c r="G1529" s="16" t="n">
        <v>0.8062</v>
      </c>
      <c r="H1529" s="16" t="n">
        <v>0.7665</v>
      </c>
      <c r="I1529" s="16" t="n">
        <v>1.9794</v>
      </c>
      <c r="J1529" s="16" t="n">
        <v>1.982</v>
      </c>
      <c r="K1529" s="17" t="n">
        <v>6426</v>
      </c>
      <c r="L1529" s="16" t="n">
        <v>1</v>
      </c>
      <c r="M1529" s="18" t="n">
        <v>75570384.42590645</v>
      </c>
      <c r="N1529" s="18" t="n">
        <v>75897476.70747834</v>
      </c>
      <c r="O1529" s="19" t="n">
        <v>327092.2815718949</v>
      </c>
      <c r="P1529" s="20" t="n">
        <v>0.004328313056189293</v>
      </c>
      <c r="Q1529" s="27">
        <f>IF(O1529&gt;0,O1529,"")</f>
        <v/>
      </c>
      <c r="R1529" s="28">
        <f>IF(O1529&gt;0,P1529,"")</f>
        <v/>
      </c>
    </row>
    <row r="1530">
      <c r="A1530" t="inlineStr">
        <is>
          <t>250104</t>
        </is>
      </c>
      <c r="B1530" t="inlineStr">
        <is>
          <t>Anderson Regional Medical Center</t>
        </is>
      </c>
      <c r="C1530" t="inlineStr">
        <is>
          <t>Mississippi</t>
        </is>
      </c>
      <c r="D1530" t="inlineStr">
        <is>
          <t>MS</t>
        </is>
      </c>
      <c r="E1530" t="inlineStr">
        <is>
          <t>East South Central</t>
        </is>
      </c>
      <c r="F1530" t="inlineStr">
        <is>
          <t>Rural Referral Center (RRC)</t>
        </is>
      </c>
      <c r="G1530" s="16" t="n">
        <v>0.7821</v>
      </c>
      <c r="H1530" s="16" t="n">
        <v>0.7562</v>
      </c>
      <c r="I1530" s="16" t="n">
        <v>1.8173</v>
      </c>
      <c r="J1530" s="16" t="n">
        <v>1.8135</v>
      </c>
      <c r="K1530" s="17" t="n">
        <v>2600</v>
      </c>
      <c r="L1530" s="16" t="n">
        <v>1</v>
      </c>
      <c r="M1530" s="18" t="n">
        <v>27595517.54327161</v>
      </c>
      <c r="N1530" s="18" t="n">
        <v>27888093.80181443</v>
      </c>
      <c r="O1530" s="19" t="n">
        <v>292576.2585428134</v>
      </c>
      <c r="P1530" s="20" t="n">
        <v>0.01060231097619511</v>
      </c>
      <c r="Q1530" s="27">
        <f>IF(O1530&gt;0,O1530,"")</f>
        <v/>
      </c>
      <c r="R1530" s="28">
        <f>IF(O1530&gt;0,P1530,"")</f>
        <v/>
      </c>
    </row>
    <row r="1531">
      <c r="A1531" t="inlineStr">
        <is>
          <t>250117</t>
        </is>
      </c>
      <c r="B1531" t="inlineStr">
        <is>
          <t>Highland Community  Hospital</t>
        </is>
      </c>
      <c r="C1531" t="inlineStr">
        <is>
          <t>Mississippi</t>
        </is>
      </c>
      <c r="D1531" t="inlineStr">
        <is>
          <t>MS</t>
        </is>
      </c>
      <c r="E1531" t="inlineStr">
        <is>
          <t>East South Central</t>
        </is>
      </c>
      <c r="F1531" t="inlineStr">
        <is>
          <t>IPPS</t>
        </is>
      </c>
      <c r="G1531" s="16" t="n">
        <v>0.7755</v>
      </c>
      <c r="H1531" s="16" t="n">
        <v>0.7598</v>
      </c>
      <c r="I1531" s="16" t="n">
        <v>1.4653</v>
      </c>
      <c r="J1531" s="16" t="n">
        <v>1.448</v>
      </c>
      <c r="K1531" s="17" t="n">
        <v>310</v>
      </c>
      <c r="L1531" s="16" t="n">
        <v>1</v>
      </c>
      <c r="M1531" s="18" t="n">
        <v>2640384.742755426</v>
      </c>
      <c r="N1531" s="18" t="n">
        <v>2661942.308294505</v>
      </c>
      <c r="O1531" s="19" t="n">
        <v>21557.56553907925</v>
      </c>
      <c r="P1531" s="20" t="n">
        <v>0.008164554653721573</v>
      </c>
      <c r="Q1531" s="27">
        <f>IF(O1531&gt;0,O1531,"")</f>
        <v/>
      </c>
      <c r="R1531" s="28">
        <f>IF(O1531&gt;0,P1531,"")</f>
        <v/>
      </c>
    </row>
    <row r="1532">
      <c r="A1532" t="inlineStr">
        <is>
          <t>250123</t>
        </is>
      </c>
      <c r="B1532" t="inlineStr">
        <is>
          <t>Singing River Gulfport</t>
        </is>
      </c>
      <c r="C1532" t="inlineStr">
        <is>
          <t>Mississippi</t>
        </is>
      </c>
      <c r="D1532" t="inlineStr">
        <is>
          <t>MS</t>
        </is>
      </c>
      <c r="E1532" t="inlineStr">
        <is>
          <t>East South Central</t>
        </is>
      </c>
      <c r="F1532" t="inlineStr">
        <is>
          <t>Rural Referral Center (RRC)</t>
        </is>
      </c>
      <c r="G1532" s="16" t="n">
        <v>0.7606000000000001</v>
      </c>
      <c r="H1532" s="16" t="n">
        <v>0.7598</v>
      </c>
      <c r="I1532" s="16" t="n">
        <v>1.9356</v>
      </c>
      <c r="J1532" s="16" t="n">
        <v>1.9346</v>
      </c>
      <c r="K1532" s="17" t="n">
        <v>2274</v>
      </c>
      <c r="L1532" s="16" t="n">
        <v>1</v>
      </c>
      <c r="M1532" s="18" t="n">
        <v>25310406.17140038</v>
      </c>
      <c r="N1532" s="18" t="n">
        <v>26088555.12121452</v>
      </c>
      <c r="O1532" s="19" t="n">
        <v>778148.9498141482</v>
      </c>
      <c r="P1532" s="20" t="n">
        <v>0.03074423004295449</v>
      </c>
      <c r="Q1532" s="27">
        <f>IF(O1532&gt;0,O1532,"")</f>
        <v/>
      </c>
      <c r="R1532" s="28">
        <f>IF(O1532&gt;0,P1532,"")</f>
        <v/>
      </c>
    </row>
    <row r="1533">
      <c r="A1533" t="inlineStr">
        <is>
          <t>250124</t>
        </is>
      </c>
      <c r="B1533" t="inlineStr">
        <is>
          <t>Magee General Hospital</t>
        </is>
      </c>
      <c r="C1533" t="inlineStr">
        <is>
          <t>Mississippi</t>
        </is>
      </c>
      <c r="D1533" t="inlineStr">
        <is>
          <t>MS</t>
        </is>
      </c>
      <c r="E1533" t="inlineStr">
        <is>
          <t>East South Central</t>
        </is>
      </c>
      <c r="F1533" t="inlineStr">
        <is>
          <t>IPPS</t>
        </is>
      </c>
      <c r="G1533" s="16" t="n">
        <v>0.8062</v>
      </c>
      <c r="H1533" s="16" t="n">
        <v>0.7665</v>
      </c>
      <c r="I1533" s="16" t="n">
        <v>1.0612</v>
      </c>
      <c r="J1533" s="16" t="n">
        <v>1.0451</v>
      </c>
      <c r="K1533" s="17" t="n">
        <v>157</v>
      </c>
      <c r="L1533" s="16" t="n">
        <v>1</v>
      </c>
      <c r="M1533" s="18" t="n">
        <v>989861.0556916437</v>
      </c>
      <c r="N1533" s="18" t="n">
        <v>977778.4613652299</v>
      </c>
      <c r="O1533" s="19" t="n">
        <v>-12082.59432641382</v>
      </c>
      <c r="P1533" s="20" t="n">
        <v>-0.01220635386849457</v>
      </c>
      <c r="Q1533" s="27">
        <f>IF(O1533&gt;0,O1533,"")</f>
        <v/>
      </c>
      <c r="R1533" s="28">
        <f>IF(O1533&gt;0,P1533,"")</f>
        <v/>
      </c>
    </row>
    <row r="1534">
      <c r="A1534" t="inlineStr">
        <is>
          <t>250127</t>
        </is>
      </c>
      <c r="B1534" t="inlineStr">
        <is>
          <t>Choctaw Health Center</t>
        </is>
      </c>
      <c r="C1534" t="inlineStr">
        <is>
          <t>Mississippi</t>
        </is>
      </c>
      <c r="D1534" t="inlineStr">
        <is>
          <t>MS</t>
        </is>
      </c>
      <c r="E1534" t="inlineStr">
        <is>
          <t>East South Central</t>
        </is>
      </c>
      <c r="F1534" t="inlineStr">
        <is>
          <t>Indian Health Service (IHS)</t>
        </is>
      </c>
      <c r="G1534" s="16" t="n">
        <v>1.4448</v>
      </c>
      <c r="H1534" s="16" t="n">
        <v>1.4448</v>
      </c>
      <c r="I1534" s="16" t="n">
        <v>0.8668</v>
      </c>
      <c r="J1534" s="16" t="n">
        <v>0.8467</v>
      </c>
      <c r="K1534" s="17" t="n">
        <v>44</v>
      </c>
      <c r="L1534" s="16" t="n">
        <v>1</v>
      </c>
      <c r="M1534" s="18" t="n">
        <v>333144.3945358173</v>
      </c>
      <c r="N1534" s="18" t="n">
        <v>335792.9232265288</v>
      </c>
      <c r="O1534" s="19" t="n">
        <v>2648.528690711537</v>
      </c>
      <c r="P1534" s="20" t="n">
        <v>0.0079500923147809</v>
      </c>
      <c r="Q1534" s="27">
        <f>IF(O1534&gt;0,O1534,"")</f>
        <v/>
      </c>
      <c r="R1534" s="28">
        <f>IF(O1534&gt;0,P1534,"")</f>
        <v/>
      </c>
    </row>
    <row r="1535">
      <c r="A1535" t="inlineStr">
        <is>
          <t>250134</t>
        </is>
      </c>
      <c r="B1535" t="inlineStr">
        <is>
          <t>Whitfield Medical Surgical Hospital</t>
        </is>
      </c>
      <c r="C1535" t="inlineStr">
        <is>
          <t>Mississippi</t>
        </is>
      </c>
      <c r="D1535" t="inlineStr">
        <is>
          <t>MS</t>
        </is>
      </c>
      <c r="E1535" t="inlineStr">
        <is>
          <t>East South Central</t>
        </is>
      </c>
      <c r="F1535" t="inlineStr">
        <is>
          <t>IPPS</t>
        </is>
      </c>
      <c r="G1535" s="16" t="n">
        <v>0.8062</v>
      </c>
      <c r="H1535" s="16" t="n">
        <v>0.7665</v>
      </c>
      <c r="I1535" s="16" t="n">
        <v>1.0551</v>
      </c>
      <c r="J1535" s="16" t="n">
        <v>1.0388</v>
      </c>
      <c r="K1535" s="17" t="n">
        <v>46</v>
      </c>
      <c r="L1535" s="16" t="n">
        <v>1</v>
      </c>
      <c r="M1535" s="18" t="n">
        <v>288355.8715741322</v>
      </c>
      <c r="N1535" s="18" t="n">
        <v>284755.9049945865</v>
      </c>
      <c r="O1535" s="19" t="n">
        <v>-3599.966579545755</v>
      </c>
      <c r="P1535" s="20" t="n">
        <v>-0.01248445734742132</v>
      </c>
      <c r="Q1535" s="27">
        <f>IF(O1535&gt;0,O1535,"")</f>
        <v/>
      </c>
      <c r="R1535" s="28">
        <f>IF(O1535&gt;0,P1535,"")</f>
        <v/>
      </c>
    </row>
    <row r="1536">
      <c r="A1536" t="inlineStr">
        <is>
          <t>250136</t>
        </is>
      </c>
      <c r="B1536" t="inlineStr">
        <is>
          <t>Merit Health Women'S Hospital</t>
        </is>
      </c>
      <c r="C1536" t="inlineStr">
        <is>
          <t>Mississippi</t>
        </is>
      </c>
      <c r="D1536" t="inlineStr">
        <is>
          <t>MS</t>
        </is>
      </c>
      <c r="E1536" t="inlineStr">
        <is>
          <t>East South Central</t>
        </is>
      </c>
      <c r="F1536" t="inlineStr">
        <is>
          <t>IPPS</t>
        </is>
      </c>
      <c r="G1536" s="16" t="n">
        <v>0.8062</v>
      </c>
      <c r="H1536" s="16" t="n">
        <v>0.7665</v>
      </c>
      <c r="I1536" s="16" t="n">
        <v>1.6397</v>
      </c>
      <c r="J1536" s="16" t="n">
        <v>1.6588</v>
      </c>
      <c r="K1536" s="17" t="n">
        <v>10</v>
      </c>
      <c r="L1536" s="16" t="n">
        <v>1</v>
      </c>
      <c r="M1536" s="18" t="n">
        <v>97418.56791239747</v>
      </c>
      <c r="N1536" s="18" t="n">
        <v>98850.0726601388</v>
      </c>
      <c r="O1536" s="19" t="n">
        <v>1431.504747741332</v>
      </c>
      <c r="P1536" s="20" t="n">
        <v>0.0146943727301411</v>
      </c>
      <c r="Q1536" s="27">
        <f>IF(O1536&gt;0,O1536,"")</f>
        <v/>
      </c>
      <c r="R1536" s="28">
        <f>IF(O1536&gt;0,P1536,"")</f>
        <v/>
      </c>
    </row>
    <row r="1537">
      <c r="A1537" t="inlineStr">
        <is>
          <t>250138</t>
        </is>
      </c>
      <c r="B1537" t="inlineStr">
        <is>
          <t>Merit Health River Oaks</t>
        </is>
      </c>
      <c r="C1537" t="inlineStr">
        <is>
          <t>Mississippi</t>
        </is>
      </c>
      <c r="D1537" t="inlineStr">
        <is>
          <t>MS</t>
        </is>
      </c>
      <c r="E1537" t="inlineStr">
        <is>
          <t>East South Central</t>
        </is>
      </c>
      <c r="F1537" t="inlineStr">
        <is>
          <t>IPPS</t>
        </is>
      </c>
      <c r="G1537" s="16" t="n">
        <v>0.8062</v>
      </c>
      <c r="H1537" s="16" t="n">
        <v>0.7665</v>
      </c>
      <c r="I1537" s="16" t="n">
        <v>2.1233</v>
      </c>
      <c r="J1537" s="16" t="n">
        <v>2.1532</v>
      </c>
      <c r="K1537" s="17" t="n">
        <v>1257</v>
      </c>
      <c r="L1537" s="16" t="n">
        <v>1</v>
      </c>
      <c r="M1537" s="18" t="n">
        <v>15857107.91469358</v>
      </c>
      <c r="N1537" s="18" t="n">
        <v>16128820.73787836</v>
      </c>
      <c r="O1537" s="19" t="n">
        <v>271712.8231847771</v>
      </c>
      <c r="P1537" s="20" t="n">
        <v>0.01713508066202925</v>
      </c>
      <c r="Q1537" s="27">
        <f>IF(O1537&gt;0,O1537,"")</f>
        <v/>
      </c>
      <c r="R1537" s="28">
        <f>IF(O1537&gt;0,P1537,"")</f>
        <v/>
      </c>
    </row>
    <row r="1538">
      <c r="A1538" t="inlineStr">
        <is>
          <t>250141</t>
        </is>
      </c>
      <c r="B1538" t="inlineStr">
        <is>
          <t>Baptist Memorial Hospital Desoto</t>
        </is>
      </c>
      <c r="C1538" t="inlineStr">
        <is>
          <t>Mississippi</t>
        </is>
      </c>
      <c r="D1538" t="inlineStr">
        <is>
          <t>MS</t>
        </is>
      </c>
      <c r="E1538" t="inlineStr">
        <is>
          <t>East South Central</t>
        </is>
      </c>
      <c r="F1538" t="inlineStr">
        <is>
          <t>Rural Referral Center (RRC)</t>
        </is>
      </c>
      <c r="G1538" s="16" t="n">
        <v>0.8448</v>
      </c>
      <c r="H1538" s="16" t="n">
        <v>0.8026</v>
      </c>
      <c r="I1538" s="16" t="n">
        <v>1.7402</v>
      </c>
      <c r="J1538" s="16" t="n">
        <v>1.7301</v>
      </c>
      <c r="K1538" s="17" t="n">
        <v>5001</v>
      </c>
      <c r="L1538" s="16" t="n">
        <v>1</v>
      </c>
      <c r="M1538" s="18" t="n">
        <v>53111490.66258505</v>
      </c>
      <c r="N1538" s="18" t="n">
        <v>52909133.97772259</v>
      </c>
      <c r="O1538" s="19" t="n">
        <v>-202356.6848624647</v>
      </c>
      <c r="P1538" s="20" t="n">
        <v>-0.003810035876191609</v>
      </c>
      <c r="Q1538" s="27">
        <f>IF(O1538&gt;0,O1538,"")</f>
        <v/>
      </c>
      <c r="R1538" s="28">
        <f>IF(O1538&gt;0,P1538,"")</f>
        <v/>
      </c>
    </row>
    <row r="1539">
      <c r="A1539" t="inlineStr">
        <is>
          <t>250151</t>
        </is>
      </c>
      <c r="B1539" t="inlineStr">
        <is>
          <t>Alliance Health Center ( Converted To Psych )</t>
        </is>
      </c>
      <c r="C1539" t="inlineStr">
        <is>
          <t>Mississippi</t>
        </is>
      </c>
      <c r="D1539" t="inlineStr">
        <is>
          <t>MS</t>
        </is>
      </c>
      <c r="E1539" t="inlineStr">
        <is>
          <t>East South Central</t>
        </is>
      </c>
      <c r="F1539" t="inlineStr">
        <is>
          <t>IPPS</t>
        </is>
      </c>
      <c r="G1539" s="16" t="n">
        <v>0.7398</v>
      </c>
      <c r="H1539" s="16" t="n">
        <v>0.7196</v>
      </c>
      <c r="I1539" s="16" t="n">
        <v>1.1941</v>
      </c>
      <c r="J1539" s="16" t="n">
        <v>1.1638</v>
      </c>
      <c r="K1539" s="17" t="n">
        <v>73</v>
      </c>
      <c r="L1539" s="16" t="n">
        <v>1</v>
      </c>
      <c r="M1539" s="18" t="n">
        <v>493661.7077135001</v>
      </c>
      <c r="N1539" s="18" t="n">
        <v>489058.9498396362</v>
      </c>
      <c r="O1539" s="19" t="n">
        <v>-4602.757873863913</v>
      </c>
      <c r="P1539" s="20" t="n">
        <v>-0.009323708527409533</v>
      </c>
      <c r="Q1539" s="27">
        <f>IF(O1539&gt;0,O1539,"")</f>
        <v/>
      </c>
      <c r="R1539" s="28">
        <f>IF(O1539&gt;0,P1539,"")</f>
        <v/>
      </c>
    </row>
    <row r="1540">
      <c r="A1540" t="inlineStr">
        <is>
          <t>250162</t>
        </is>
      </c>
      <c r="B1540" t="inlineStr">
        <is>
          <t>Ochsner Medical Center-Hancock</t>
        </is>
      </c>
      <c r="C1540" t="inlineStr">
        <is>
          <t>Mississippi</t>
        </is>
      </c>
      <c r="D1540" t="inlineStr">
        <is>
          <t>MS</t>
        </is>
      </c>
      <c r="E1540" t="inlineStr">
        <is>
          <t>East South Central</t>
        </is>
      </c>
      <c r="F1540" t="inlineStr">
        <is>
          <t>IPPS</t>
        </is>
      </c>
      <c r="G1540" s="16" t="n">
        <v>0.8529</v>
      </c>
      <c r="H1540" s="16" t="n">
        <v>0.827</v>
      </c>
      <c r="I1540" s="16" t="n">
        <v>1.2609</v>
      </c>
      <c r="J1540" s="16" t="n">
        <v>1.2457</v>
      </c>
      <c r="K1540" s="17" t="n">
        <v>231</v>
      </c>
      <c r="L1540" s="16" t="n">
        <v>1</v>
      </c>
      <c r="M1540" s="18" t="n">
        <v>1787440.750261159</v>
      </c>
      <c r="N1540" s="18" t="n">
        <v>1789989.477233418</v>
      </c>
      <c r="O1540" s="19" t="n">
        <v>2548.726972258883</v>
      </c>
      <c r="P1540" s="20" t="n">
        <v>0.001425908507393319</v>
      </c>
      <c r="Q1540" s="27">
        <f>IF(O1540&gt;0,O1540,"")</f>
        <v/>
      </c>
      <c r="R1540" s="28">
        <f>IF(O1540&gt;0,P1540,"")</f>
        <v/>
      </c>
    </row>
    <row r="1541">
      <c r="A1541" t="inlineStr">
        <is>
          <t>250167</t>
        </is>
      </c>
      <c r="B1541" t="inlineStr">
        <is>
          <t>Methodist Healthcare - Olive Branch Hospital</t>
        </is>
      </c>
      <c r="C1541" t="inlineStr">
        <is>
          <t>Mississippi</t>
        </is>
      </c>
      <c r="D1541" t="inlineStr">
        <is>
          <t>MS</t>
        </is>
      </c>
      <c r="E1541" t="inlineStr">
        <is>
          <t>East South Central</t>
        </is>
      </c>
      <c r="F1541" t="inlineStr">
        <is>
          <t>IPPS</t>
        </is>
      </c>
      <c r="G1541" s="16" t="n">
        <v>0.8448</v>
      </c>
      <c r="H1541" s="16" t="n">
        <v>0.8213</v>
      </c>
      <c r="I1541" s="16" t="n">
        <v>1.769</v>
      </c>
      <c r="J1541" s="16" t="n">
        <v>1.7583</v>
      </c>
      <c r="K1541" s="17" t="n">
        <v>835</v>
      </c>
      <c r="L1541" s="16" t="n">
        <v>1</v>
      </c>
      <c r="M1541" s="18" t="n">
        <v>9014606.632755086</v>
      </c>
      <c r="N1541" s="18" t="n">
        <v>9096658.173732884</v>
      </c>
      <c r="O1541" s="19" t="n">
        <v>82051.5409777984</v>
      </c>
      <c r="P1541" s="20" t="n">
        <v>0.009102065605354256</v>
      </c>
      <c r="Q1541" s="27">
        <f>IF(O1541&gt;0,O1541,"")</f>
        <v/>
      </c>
      <c r="R1541" s="28">
        <f>IF(O1541&gt;0,P1541,"")</f>
        <v/>
      </c>
    </row>
    <row r="1542">
      <c r="A1542" t="inlineStr">
        <is>
          <t>250168</t>
        </is>
      </c>
      <c r="B1542" t="inlineStr">
        <is>
          <t>University Of Mississippi Medical Center- Grenada</t>
        </is>
      </c>
      <c r="C1542" t="inlineStr">
        <is>
          <t>Mississippi</t>
        </is>
      </c>
      <c r="D1542" t="inlineStr">
        <is>
          <t>MS</t>
        </is>
      </c>
      <c r="E1542" t="inlineStr">
        <is>
          <t>East South Central</t>
        </is>
      </c>
      <c r="F1542" t="inlineStr">
        <is>
          <t>IPPS</t>
        </is>
      </c>
      <c r="G1542" s="16" t="n">
        <v>0.7398</v>
      </c>
      <c r="H1542" s="16" t="n">
        <v>0.7196</v>
      </c>
      <c r="I1542" s="16" t="n">
        <v>1.4622</v>
      </c>
      <c r="J1542" s="16" t="n">
        <v>1.4476</v>
      </c>
      <c r="K1542" s="17" t="n">
        <v>519</v>
      </c>
      <c r="L1542" s="16" t="n">
        <v>1</v>
      </c>
      <c r="M1542" s="18" t="n">
        <v>4297738.829389416</v>
      </c>
      <c r="N1542" s="18" t="n">
        <v>4324898.606523952</v>
      </c>
      <c r="O1542" s="19" t="n">
        <v>27159.77713453583</v>
      </c>
      <c r="P1542" s="20" t="n">
        <v>0.006319550399109397</v>
      </c>
      <c r="Q1542" s="27">
        <f>IF(O1542&gt;0,O1542,"")</f>
        <v/>
      </c>
      <c r="R1542" s="28">
        <f>IF(O1542&gt;0,P1542,"")</f>
        <v/>
      </c>
    </row>
    <row r="1543">
      <c r="A1543" t="inlineStr">
        <is>
          <t>250172</t>
        </is>
      </c>
      <c r="B1543" t="inlineStr">
        <is>
          <t>Highland Hills Medical Center</t>
        </is>
      </c>
      <c r="C1543" t="inlineStr">
        <is>
          <t>Mississippi</t>
        </is>
      </c>
      <c r="D1543" t="inlineStr">
        <is>
          <t>MS</t>
        </is>
      </c>
      <c r="E1543" t="inlineStr">
        <is>
          <t>East South Central</t>
        </is>
      </c>
      <c r="F1543" t="inlineStr">
        <is>
          <t>IPPS</t>
        </is>
      </c>
      <c r="G1543" s="16" t="n">
        <v>0.8448</v>
      </c>
      <c r="H1543" s="16" t="n">
        <v>0.8213</v>
      </c>
      <c r="I1543" s="16" t="n">
        <v>1.1508</v>
      </c>
      <c r="J1543" s="16" t="n">
        <v>1.1333</v>
      </c>
      <c r="K1543" s="17" t="n">
        <v>92</v>
      </c>
      <c r="L1543" s="16" t="n">
        <v>1</v>
      </c>
      <c r="M1543" s="18" t="n">
        <v>646130.3668256424</v>
      </c>
      <c r="N1543" s="18" t="n">
        <v>646003.9001763175</v>
      </c>
      <c r="O1543" s="19" t="n">
        <v>-126.466649324866</v>
      </c>
      <c r="P1543" s="20" t="n">
        <v>-0.0001957293076104453</v>
      </c>
      <c r="Q1543" s="27">
        <f>IF(O1543&gt;0,O1543,"")</f>
        <v/>
      </c>
      <c r="R1543" s="28">
        <f>IF(O1543&gt;0,P1543,"")</f>
        <v/>
      </c>
    </row>
    <row r="1544">
      <c r="A1544" t="inlineStr">
        <is>
          <t>260001</t>
        </is>
      </c>
      <c r="B1544" t="inlineStr">
        <is>
          <t>Mercy Hospital Joplin</t>
        </is>
      </c>
      <c r="C1544" t="inlineStr">
        <is>
          <t>Missouri</t>
        </is>
      </c>
      <c r="D1544" t="inlineStr">
        <is>
          <t>MO</t>
        </is>
      </c>
      <c r="E1544" t="inlineStr">
        <is>
          <t>West North Central</t>
        </is>
      </c>
      <c r="F1544" t="inlineStr">
        <is>
          <t>Rural Referral Center (RRC)</t>
        </is>
      </c>
      <c r="G1544" s="16" t="n">
        <v>0.9673</v>
      </c>
      <c r="H1544" s="16" t="n">
        <v>0.9189000000000001</v>
      </c>
      <c r="I1544" s="16" t="n">
        <v>1.8722</v>
      </c>
      <c r="J1544" s="16" t="n">
        <v>1.8697</v>
      </c>
      <c r="K1544" s="17" t="n">
        <v>2838</v>
      </c>
      <c r="L1544" s="16" t="n">
        <v>1</v>
      </c>
      <c r="M1544" s="18" t="n">
        <v>35151262.92718395</v>
      </c>
      <c r="N1544" s="18" t="n">
        <v>35113896.75377351</v>
      </c>
      <c r="O1544" s="19" t="n">
        <v>-37366.173410438</v>
      </c>
      <c r="P1544" s="20" t="n">
        <v>-0.001063010836562039</v>
      </c>
      <c r="Q1544" s="27">
        <f>IF(O1544&gt;0,O1544,"")</f>
        <v/>
      </c>
      <c r="R1544" s="28">
        <f>IF(O1544&gt;0,P1544,"")</f>
        <v/>
      </c>
    </row>
    <row r="1545">
      <c r="A1545" t="inlineStr">
        <is>
          <t>260005</t>
        </is>
      </c>
      <c r="B1545" t="inlineStr">
        <is>
          <t>Ssm Health St Joseph Hospital-St Charles</t>
        </is>
      </c>
      <c r="C1545" t="inlineStr">
        <is>
          <t>Missouri</t>
        </is>
      </c>
      <c r="D1545" t="inlineStr">
        <is>
          <t>MO</t>
        </is>
      </c>
      <c r="E1545" t="inlineStr">
        <is>
          <t>West North Central</t>
        </is>
      </c>
      <c r="F1545" t="inlineStr">
        <is>
          <t>Rural Referral Center (RRC)</t>
        </is>
      </c>
      <c r="G1545" s="16" t="n">
        <v>0.9673</v>
      </c>
      <c r="H1545" s="16" t="n">
        <v>0.9402</v>
      </c>
      <c r="I1545" s="16" t="n">
        <v>1.692</v>
      </c>
      <c r="J1545" s="16" t="n">
        <v>1.6843</v>
      </c>
      <c r="K1545" s="17" t="n">
        <v>1626</v>
      </c>
      <c r="L1545" s="16" t="n">
        <v>1</v>
      </c>
      <c r="M1545" s="18" t="n">
        <v>18201081.78180615</v>
      </c>
      <c r="N1545" s="18" t="n">
        <v>18375198.55339885</v>
      </c>
      <c r="O1545" s="19" t="n">
        <v>174116.771592699</v>
      </c>
      <c r="P1545" s="20" t="n">
        <v>0.009566286975686608</v>
      </c>
      <c r="Q1545" s="27">
        <f>IF(O1545&gt;0,O1545,"")</f>
        <v/>
      </c>
      <c r="R1545" s="28">
        <f>IF(O1545&gt;0,P1545,"")</f>
        <v/>
      </c>
    </row>
    <row r="1546">
      <c r="A1546" t="inlineStr">
        <is>
          <t>260006</t>
        </is>
      </c>
      <c r="B1546" t="inlineStr">
        <is>
          <t>Mosaic Life Care At St Joseph</t>
        </is>
      </c>
      <c r="C1546" t="inlineStr">
        <is>
          <t>Missouri</t>
        </is>
      </c>
      <c r="D1546" t="inlineStr">
        <is>
          <t>MO</t>
        </is>
      </c>
      <c r="E1546" t="inlineStr">
        <is>
          <t>West North Central</t>
        </is>
      </c>
      <c r="F1546" t="inlineStr">
        <is>
          <t>Sole Community Hospital (SCH)</t>
        </is>
      </c>
      <c r="G1546" s="16" t="n">
        <v>0.9673</v>
      </c>
      <c r="H1546" s="16" t="n">
        <v>0.9189000000000001</v>
      </c>
      <c r="I1546" s="16" t="n">
        <v>1.8906</v>
      </c>
      <c r="J1546" s="16" t="n">
        <v>1.8893</v>
      </c>
      <c r="K1546" s="17" t="n">
        <v>5260</v>
      </c>
      <c r="L1546" s="16" t="n">
        <v>1</v>
      </c>
      <c r="M1546" s="18" t="n">
        <v>65790274.55726502</v>
      </c>
      <c r="N1546" s="18" t="n">
        <v>65762963.75157897</v>
      </c>
      <c r="O1546" s="19" t="n">
        <v>-27310.80568604916</v>
      </c>
      <c r="P1546" s="20" t="n">
        <v>-0.0004151191930697501</v>
      </c>
      <c r="Q1546" s="27">
        <f>IF(O1546&gt;0,O1546,"")</f>
        <v/>
      </c>
      <c r="R1546" s="28">
        <f>IF(O1546&gt;0,P1546,"")</f>
        <v/>
      </c>
    </row>
    <row r="1547">
      <c r="A1547" t="inlineStr">
        <is>
          <t>260009</t>
        </is>
      </c>
      <c r="B1547" t="inlineStr">
        <is>
          <t>Bothwell Regional Health Center</t>
        </is>
      </c>
      <c r="C1547" t="inlineStr">
        <is>
          <t>Missouri</t>
        </is>
      </c>
      <c r="D1547" t="inlineStr">
        <is>
          <t>MO</t>
        </is>
      </c>
      <c r="E1547" t="inlineStr">
        <is>
          <t>West North Central</t>
        </is>
      </c>
      <c r="F1547" t="inlineStr">
        <is>
          <t>SCH/RRC</t>
        </is>
      </c>
      <c r="G1547" s="16" t="n">
        <v>0.9673</v>
      </c>
      <c r="H1547" s="16" t="n">
        <v>0.9189000000000001</v>
      </c>
      <c r="I1547" s="16" t="n">
        <v>1.5235</v>
      </c>
      <c r="J1547" s="16" t="n">
        <v>1.5095</v>
      </c>
      <c r="K1547" s="17" t="n">
        <v>742</v>
      </c>
      <c r="L1547" s="16" t="n">
        <v>1</v>
      </c>
      <c r="M1547" s="18" t="n">
        <v>7478640.635106384</v>
      </c>
      <c r="N1547" s="18" t="n">
        <v>7411937.206005672</v>
      </c>
      <c r="O1547" s="19" t="n">
        <v>-66703.42910071183</v>
      </c>
      <c r="P1547" s="20" t="n">
        <v>-0.008919191649294026</v>
      </c>
      <c r="Q1547" s="27">
        <f>IF(O1547&gt;0,O1547,"")</f>
        <v/>
      </c>
      <c r="R1547" s="28">
        <f>IF(O1547&gt;0,P1547,"")</f>
        <v/>
      </c>
    </row>
    <row r="1548">
      <c r="A1548" t="inlineStr">
        <is>
          <t>260011</t>
        </is>
      </c>
      <c r="B1548" t="inlineStr">
        <is>
          <t>Ssm Health St. Mary'S Hospital - Jefferson City</t>
        </is>
      </c>
      <c r="C1548" t="inlineStr">
        <is>
          <t>Missouri</t>
        </is>
      </c>
      <c r="D1548" t="inlineStr">
        <is>
          <t>MO</t>
        </is>
      </c>
      <c r="E1548" t="inlineStr">
        <is>
          <t>West North Central</t>
        </is>
      </c>
      <c r="F1548" t="inlineStr">
        <is>
          <t>Rural Referral Center (RRC)</t>
        </is>
      </c>
      <c r="G1548" s="16" t="n">
        <v>0.9673</v>
      </c>
      <c r="H1548" s="16" t="n">
        <v>0.9189000000000001</v>
      </c>
      <c r="I1548" s="16" t="n">
        <v>1.7029</v>
      </c>
      <c r="J1548" s="16" t="n">
        <v>1.6932</v>
      </c>
      <c r="K1548" s="17" t="n">
        <v>1190</v>
      </c>
      <c r="L1548" s="16" t="n">
        <v>1</v>
      </c>
      <c r="M1548" s="18" t="n">
        <v>13406407.25104713</v>
      </c>
      <c r="N1548" s="18" t="n">
        <v>13333676.98366632</v>
      </c>
      <c r="O1548" s="19" t="n">
        <v>-72730.26738081127</v>
      </c>
      <c r="P1548" s="20" t="n">
        <v>-0.005425037895602534</v>
      </c>
      <c r="Q1548" s="27">
        <f>IF(O1548&gt;0,O1548,"")</f>
        <v/>
      </c>
      <c r="R1548" s="28">
        <f>IF(O1548&gt;0,P1548,"")</f>
        <v/>
      </c>
    </row>
    <row r="1549">
      <c r="A1549" t="inlineStr">
        <is>
          <t>260017</t>
        </is>
      </c>
      <c r="B1549" t="inlineStr">
        <is>
          <t>Phelps Health</t>
        </is>
      </c>
      <c r="C1549" t="inlineStr">
        <is>
          <t>Missouri</t>
        </is>
      </c>
      <c r="D1549" t="inlineStr">
        <is>
          <t>MO</t>
        </is>
      </c>
      <c r="E1549" t="inlineStr">
        <is>
          <t>West North Central</t>
        </is>
      </c>
      <c r="F1549" t="inlineStr">
        <is>
          <t>SCH/RRC</t>
        </is>
      </c>
      <c r="G1549" s="16" t="n">
        <v>0.9673</v>
      </c>
      <c r="H1549" s="16" t="n">
        <v>0.9402</v>
      </c>
      <c r="I1549" s="16" t="n">
        <v>1.6964</v>
      </c>
      <c r="J1549" s="16" t="n">
        <v>1.6896</v>
      </c>
      <c r="K1549" s="17" t="n">
        <v>1633</v>
      </c>
      <c r="L1549" s="16" t="n">
        <v>1</v>
      </c>
      <c r="M1549" s="18" t="n">
        <v>18326973.40457997</v>
      </c>
      <c r="N1549" s="18" t="n">
        <v>18512374.87895354</v>
      </c>
      <c r="O1549" s="19" t="n">
        <v>185401.4743735716</v>
      </c>
      <c r="P1549" s="20" t="n">
        <v>0.01011631709615725</v>
      </c>
      <c r="Q1549" s="27">
        <f>IF(O1549&gt;0,O1549,"")</f>
        <v/>
      </c>
      <c r="R1549" s="28">
        <f>IF(O1549&gt;0,P1549,"")</f>
        <v/>
      </c>
    </row>
    <row r="1550">
      <c r="A1550" t="inlineStr">
        <is>
          <t>260020</t>
        </is>
      </c>
      <c r="B1550" t="inlineStr">
        <is>
          <t>Mercy Hospital St Louis</t>
        </is>
      </c>
      <c r="C1550" t="inlineStr">
        <is>
          <t>Missouri</t>
        </is>
      </c>
      <c r="D1550" t="inlineStr">
        <is>
          <t>MO</t>
        </is>
      </c>
      <c r="E1550" t="inlineStr">
        <is>
          <t>West North Central</t>
        </is>
      </c>
      <c r="F1550" t="inlineStr">
        <is>
          <t>IPPS</t>
        </is>
      </c>
      <c r="G1550" s="16" t="n">
        <v>0.9673</v>
      </c>
      <c r="H1550" s="16" t="n">
        <v>0.9402</v>
      </c>
      <c r="I1550" s="16" t="n">
        <v>1.9462</v>
      </c>
      <c r="J1550" s="16" t="n">
        <v>1.9428</v>
      </c>
      <c r="K1550" s="17" t="n">
        <v>6854</v>
      </c>
      <c r="L1550" s="16" t="n">
        <v>1</v>
      </c>
      <c r="M1550" s="18" t="n">
        <v>88248609.15674016</v>
      </c>
      <c r="N1550" s="18" t="n">
        <v>89343764.0930066</v>
      </c>
      <c r="O1550" s="19" t="n">
        <v>1095154.936266437</v>
      </c>
      <c r="P1550" s="20" t="n">
        <v>0.01240988324610658</v>
      </c>
      <c r="Q1550" s="27">
        <f>IF(O1550&gt;0,O1550,"")</f>
        <v/>
      </c>
      <c r="R1550" s="28">
        <f>IF(O1550&gt;0,P1550,"")</f>
        <v/>
      </c>
    </row>
    <row r="1551">
      <c r="A1551" t="inlineStr">
        <is>
          <t>260022</t>
        </is>
      </c>
      <c r="B1551" t="inlineStr">
        <is>
          <t>Northeast Regional Medical Center</t>
        </is>
      </c>
      <c r="C1551" t="inlineStr">
        <is>
          <t>Missouri</t>
        </is>
      </c>
      <c r="D1551" t="inlineStr">
        <is>
          <t>MO</t>
        </is>
      </c>
      <c r="E1551" t="inlineStr">
        <is>
          <t>West North Central</t>
        </is>
      </c>
      <c r="F1551" t="inlineStr">
        <is>
          <t>SCH/RRC</t>
        </is>
      </c>
      <c r="G1551" s="16" t="n">
        <v>0.9673</v>
      </c>
      <c r="H1551" s="16" t="n">
        <v>0.9189000000000001</v>
      </c>
      <c r="I1551" s="16" t="n">
        <v>1.8125</v>
      </c>
      <c r="J1551" s="16" t="n">
        <v>1.8058</v>
      </c>
      <c r="K1551" s="17" t="n">
        <v>712</v>
      </c>
      <c r="L1551" s="16" t="n">
        <v>1</v>
      </c>
      <c r="M1551" s="18" t="n">
        <v>8537570.63826183</v>
      </c>
      <c r="N1551" s="18" t="n">
        <v>8508330.491882756</v>
      </c>
      <c r="O1551" s="19" t="n">
        <v>-29240.14637907408</v>
      </c>
      <c r="P1551" s="20" t="n">
        <v>-0.003424878998720308</v>
      </c>
      <c r="Q1551" s="27">
        <f>IF(O1551&gt;0,O1551,"")</f>
        <v/>
      </c>
      <c r="R1551" s="28">
        <f>IF(O1551&gt;0,P1551,"")</f>
        <v/>
      </c>
    </row>
    <row r="1552">
      <c r="A1552" t="inlineStr">
        <is>
          <t>260023</t>
        </is>
      </c>
      <c r="B1552" t="inlineStr">
        <is>
          <t>Mercy Hospital Jefferson</t>
        </is>
      </c>
      <c r="C1552" t="inlineStr">
        <is>
          <t>Missouri</t>
        </is>
      </c>
      <c r="D1552" t="inlineStr">
        <is>
          <t>MO</t>
        </is>
      </c>
      <c r="E1552" t="inlineStr">
        <is>
          <t>West North Central</t>
        </is>
      </c>
      <c r="F1552" t="inlineStr">
        <is>
          <t>IPPS</t>
        </is>
      </c>
      <c r="G1552" s="16" t="n">
        <v>0.9673</v>
      </c>
      <c r="H1552" s="16" t="n">
        <v>0.9402</v>
      </c>
      <c r="I1552" s="16" t="n">
        <v>1.5862</v>
      </c>
      <c r="J1552" s="16" t="n">
        <v>1.5768</v>
      </c>
      <c r="K1552" s="17" t="n">
        <v>2293</v>
      </c>
      <c r="L1552" s="16" t="n">
        <v>1</v>
      </c>
      <c r="M1552" s="18" t="n">
        <v>24062364.50594361</v>
      </c>
      <c r="N1552" s="18" t="n">
        <v>24258990.06596753</v>
      </c>
      <c r="O1552" s="19" t="n">
        <v>196625.5600239262</v>
      </c>
      <c r="P1552" s="20" t="n">
        <v>0.008171497858215806</v>
      </c>
      <c r="Q1552" s="27">
        <f>IF(O1552&gt;0,O1552,"")</f>
        <v/>
      </c>
      <c r="R1552" s="28">
        <f>IF(O1552&gt;0,P1552,"")</f>
        <v/>
      </c>
    </row>
    <row r="1553">
      <c r="A1553" t="inlineStr">
        <is>
          <t>260024</t>
        </is>
      </c>
      <c r="B1553" t="inlineStr">
        <is>
          <t>Texas County Memorial Hospital</t>
        </is>
      </c>
      <c r="C1553" t="inlineStr">
        <is>
          <t>Missouri</t>
        </is>
      </c>
      <c r="D1553" t="inlineStr">
        <is>
          <t>MO</t>
        </is>
      </c>
      <c r="E1553" t="inlineStr">
        <is>
          <t>West North Central</t>
        </is>
      </c>
      <c r="F1553" t="inlineStr">
        <is>
          <t>Sole Community Hospital (SCH)</t>
        </is>
      </c>
      <c r="G1553" s="16" t="n">
        <v>0.9673</v>
      </c>
      <c r="H1553" s="16" t="n">
        <v>0.9189000000000001</v>
      </c>
      <c r="I1553" s="16" t="n">
        <v>1.093</v>
      </c>
      <c r="J1553" s="16" t="n">
        <v>1.0778</v>
      </c>
      <c r="K1553" s="17" t="n">
        <v>248</v>
      </c>
      <c r="L1553" s="16" t="n">
        <v>1</v>
      </c>
      <c r="M1553" s="18" t="n">
        <v>1793280.160782491</v>
      </c>
      <c r="N1553" s="18" t="n">
        <v>1768823.782099678</v>
      </c>
      <c r="O1553" s="19" t="n">
        <v>-24456.37868281268</v>
      </c>
      <c r="P1553" s="20" t="n">
        <v>-0.01363779024474415</v>
      </c>
      <c r="Q1553" s="27">
        <f>IF(O1553&gt;0,O1553,"")</f>
        <v/>
      </c>
      <c r="R1553" s="28">
        <f>IF(O1553&gt;0,P1553,"")</f>
        <v/>
      </c>
    </row>
    <row r="1554">
      <c r="A1554" t="inlineStr">
        <is>
          <t>260025</t>
        </is>
      </c>
      <c r="B1554" t="inlineStr">
        <is>
          <t>Hannibal Regional Hospital</t>
        </is>
      </c>
      <c r="C1554" t="inlineStr">
        <is>
          <t>Missouri</t>
        </is>
      </c>
      <c r="D1554" t="inlineStr">
        <is>
          <t>MO</t>
        </is>
      </c>
      <c r="E1554" t="inlineStr">
        <is>
          <t>West North Central</t>
        </is>
      </c>
      <c r="F1554" t="inlineStr">
        <is>
          <t>SCH/RRC</t>
        </is>
      </c>
      <c r="G1554" s="16" t="n">
        <v>0.9673</v>
      </c>
      <c r="H1554" s="16" t="n">
        <v>0.9651</v>
      </c>
      <c r="I1554" s="16" t="n">
        <v>1.6651</v>
      </c>
      <c r="J1554" s="16" t="n">
        <v>1.6585</v>
      </c>
      <c r="K1554" s="17" t="n">
        <v>1775</v>
      </c>
      <c r="L1554" s="16" t="n">
        <v>1</v>
      </c>
      <c r="M1554" s="18" t="n">
        <v>19553071.09170194</v>
      </c>
      <c r="N1554" s="18" t="n">
        <v>20068432.35137466</v>
      </c>
      <c r="O1554" s="19" t="n">
        <v>515361.2596727237</v>
      </c>
      <c r="P1554" s="20" t="n">
        <v>0.0263570493481935</v>
      </c>
      <c r="Q1554" s="27">
        <f>IF(O1554&gt;0,O1554,"")</f>
        <v/>
      </c>
      <c r="R1554" s="28">
        <f>IF(O1554&gt;0,P1554,"")</f>
        <v/>
      </c>
    </row>
    <row r="1555">
      <c r="A1555" t="inlineStr">
        <is>
          <t>260027</t>
        </is>
      </c>
      <c r="B1555" t="inlineStr">
        <is>
          <t>Research Medical Center</t>
        </is>
      </c>
      <c r="C1555" t="inlineStr">
        <is>
          <t>Missouri</t>
        </is>
      </c>
      <c r="D1555" t="inlineStr">
        <is>
          <t>MO</t>
        </is>
      </c>
      <c r="E1555" t="inlineStr">
        <is>
          <t>West North Central</t>
        </is>
      </c>
      <c r="F1555" t="inlineStr">
        <is>
          <t>IPPS</t>
        </is>
      </c>
      <c r="G1555" s="16" t="n">
        <v>0.9673</v>
      </c>
      <c r="H1555" s="16" t="n">
        <v>0.9189000000000001</v>
      </c>
      <c r="I1555" s="16" t="n">
        <v>2.4867</v>
      </c>
      <c r="J1555" s="16" t="n">
        <v>2.4895</v>
      </c>
      <c r="K1555" s="17" t="n">
        <v>2547</v>
      </c>
      <c r="L1555" s="16" t="n">
        <v>1</v>
      </c>
      <c r="M1555" s="18" t="n">
        <v>41901410.29058816</v>
      </c>
      <c r="N1555" s="18" t="n">
        <v>41960029.44208003</v>
      </c>
      <c r="O1555" s="19" t="n">
        <v>58619.15149187297</v>
      </c>
      <c r="P1555" s="20" t="n">
        <v>0.001398978007788915</v>
      </c>
      <c r="Q1555" s="27">
        <f>IF(O1555&gt;0,O1555,"")</f>
        <v/>
      </c>
      <c r="R1555" s="28">
        <f>IF(O1555&gt;0,P1555,"")</f>
        <v/>
      </c>
    </row>
    <row r="1556">
      <c r="A1556" t="inlineStr">
        <is>
          <t>260032</t>
        </is>
      </c>
      <c r="B1556" t="inlineStr">
        <is>
          <t>Barnes Jewish Hospital</t>
        </is>
      </c>
      <c r="C1556" t="inlineStr">
        <is>
          <t>Missouri</t>
        </is>
      </c>
      <c r="D1556" t="inlineStr">
        <is>
          <t>MO</t>
        </is>
      </c>
      <c r="E1556" t="inlineStr">
        <is>
          <t>West North Central</t>
        </is>
      </c>
      <c r="F1556" t="inlineStr">
        <is>
          <t>Rural Referral Center (RRC)</t>
        </is>
      </c>
      <c r="G1556" s="16" t="n">
        <v>0.9673</v>
      </c>
      <c r="H1556" s="16" t="n">
        <v>0.9651</v>
      </c>
      <c r="I1556" s="16" t="n">
        <v>2.7844</v>
      </c>
      <c r="J1556" s="16" t="n">
        <v>2.8252</v>
      </c>
      <c r="K1556" s="17" t="n">
        <v>10796</v>
      </c>
      <c r="L1556" s="16" t="n">
        <v>1</v>
      </c>
      <c r="M1556" s="18" t="n">
        <v>198870699.847472</v>
      </c>
      <c r="N1556" s="18" t="n">
        <v>207927383.7343275</v>
      </c>
      <c r="O1556" s="19" t="n">
        <v>9056683.886855483</v>
      </c>
      <c r="P1556" s="20" t="n">
        <v>0.04554056426513153</v>
      </c>
      <c r="Q1556" s="27">
        <f>IF(O1556&gt;0,O1556,"")</f>
        <v/>
      </c>
      <c r="R1556" s="28">
        <f>IF(O1556&gt;0,P1556,"")</f>
        <v/>
      </c>
    </row>
    <row r="1557">
      <c r="A1557" t="inlineStr">
        <is>
          <t>260034</t>
        </is>
      </c>
      <c r="B1557" t="inlineStr">
        <is>
          <t>Bates County Memorial Hospital</t>
        </is>
      </c>
      <c r="C1557" t="inlineStr">
        <is>
          <t>Missouri</t>
        </is>
      </c>
      <c r="D1557" t="inlineStr">
        <is>
          <t>MO</t>
        </is>
      </c>
      <c r="E1557" t="inlineStr">
        <is>
          <t>West North Central</t>
        </is>
      </c>
      <c r="F1557" t="inlineStr">
        <is>
          <t>Sole Community Hospital (SCH)</t>
        </is>
      </c>
      <c r="G1557" s="16" t="n">
        <v>0.9673</v>
      </c>
      <c r="H1557" s="16" t="n">
        <v>0.9189000000000001</v>
      </c>
      <c r="I1557" s="16" t="n">
        <v>1.2412</v>
      </c>
      <c r="J1557" s="16" t="n">
        <v>1.2258</v>
      </c>
      <c r="K1557" s="17" t="n">
        <v>170</v>
      </c>
      <c r="L1557" s="16" t="n">
        <v>1</v>
      </c>
      <c r="M1557" s="18" t="n">
        <v>1395940.7632358</v>
      </c>
      <c r="N1557" s="18" t="n">
        <v>1378996.764079695</v>
      </c>
      <c r="O1557" s="19" t="n">
        <v>-16943.99915610487</v>
      </c>
      <c r="P1557" s="20" t="n">
        <v>-0.01213805026857198</v>
      </c>
      <c r="Q1557" s="27">
        <f>IF(O1557&gt;0,O1557,"")</f>
        <v/>
      </c>
      <c r="R1557" s="28">
        <f>IF(O1557&gt;0,P1557,"")</f>
        <v/>
      </c>
    </row>
    <row r="1558">
      <c r="A1558" t="inlineStr">
        <is>
          <t>260040</t>
        </is>
      </c>
      <c r="B1558" t="inlineStr">
        <is>
          <t>Cox Medical Centers</t>
        </is>
      </c>
      <c r="C1558" t="inlineStr">
        <is>
          <t>Missouri</t>
        </is>
      </c>
      <c r="D1558" t="inlineStr">
        <is>
          <t>MO</t>
        </is>
      </c>
      <c r="E1558" t="inlineStr">
        <is>
          <t>West North Central</t>
        </is>
      </c>
      <c r="F1558" t="inlineStr">
        <is>
          <t>Rural Referral Center (RRC)</t>
        </is>
      </c>
      <c r="G1558" s="16" t="n">
        <v>0.9673</v>
      </c>
      <c r="H1558" s="16" t="n">
        <v>0.9189000000000001</v>
      </c>
      <c r="I1558" s="16" t="n">
        <v>1.9811</v>
      </c>
      <c r="J1558" s="16" t="n">
        <v>1.9829</v>
      </c>
      <c r="K1558" s="17" t="n">
        <v>5370</v>
      </c>
      <c r="L1558" s="16" t="n">
        <v>1</v>
      </c>
      <c r="M1558" s="18" t="n">
        <v>70381251.45148621</v>
      </c>
      <c r="N1558" s="18" t="n">
        <v>70464407.92740767</v>
      </c>
      <c r="O1558" s="19" t="n">
        <v>83156.47592145205</v>
      </c>
      <c r="P1558" s="20" t="n">
        <v>0.001181514596664593</v>
      </c>
      <c r="Q1558" s="27">
        <f>IF(O1558&gt;0,O1558,"")</f>
        <v/>
      </c>
      <c r="R1558" s="28">
        <f>IF(O1558&gt;0,P1558,"")</f>
        <v/>
      </c>
    </row>
    <row r="1559">
      <c r="A1559" t="inlineStr">
        <is>
          <t>260048</t>
        </is>
      </c>
      <c r="B1559" t="inlineStr">
        <is>
          <t>University Health Truman Medical Center</t>
        </is>
      </c>
      <c r="C1559" t="inlineStr">
        <is>
          <t>Missouri</t>
        </is>
      </c>
      <c r="D1559" t="inlineStr">
        <is>
          <t>MO</t>
        </is>
      </c>
      <c r="E1559" t="inlineStr">
        <is>
          <t>West North Central</t>
        </is>
      </c>
      <c r="F1559" t="inlineStr">
        <is>
          <t>Rural Referral Center (RRC)</t>
        </is>
      </c>
      <c r="G1559" s="16" t="n">
        <v>0.9673</v>
      </c>
      <c r="H1559" s="16" t="n">
        <v>0.9189000000000001</v>
      </c>
      <c r="I1559" s="16" t="n">
        <v>1.6535</v>
      </c>
      <c r="J1559" s="16" t="n">
        <v>1.6358</v>
      </c>
      <c r="K1559" s="17" t="n">
        <v>736</v>
      </c>
      <c r="L1559" s="16" t="n">
        <v>1</v>
      </c>
      <c r="M1559" s="18" t="n">
        <v>8051157.353792584</v>
      </c>
      <c r="N1559" s="18" t="n">
        <v>7967145.102442733</v>
      </c>
      <c r="O1559" s="19" t="n">
        <v>-84012.25134985056</v>
      </c>
      <c r="P1559" s="20" t="n">
        <v>-0.01043480429683512</v>
      </c>
      <c r="Q1559" s="27">
        <f>IF(O1559&gt;0,O1559,"")</f>
        <v/>
      </c>
      <c r="R1559" s="28">
        <f>IF(O1559&gt;0,P1559,"")</f>
        <v/>
      </c>
    </row>
    <row r="1560">
      <c r="A1560" t="inlineStr">
        <is>
          <t>260052</t>
        </is>
      </c>
      <c r="B1560" t="inlineStr">
        <is>
          <t>Mercy Hospital Washington</t>
        </is>
      </c>
      <c r="C1560" t="inlineStr">
        <is>
          <t>Missouri</t>
        </is>
      </c>
      <c r="D1560" t="inlineStr">
        <is>
          <t>MO</t>
        </is>
      </c>
      <c r="E1560" t="inlineStr">
        <is>
          <t>West North Central</t>
        </is>
      </c>
      <c r="F1560" t="inlineStr">
        <is>
          <t>IPPS</t>
        </is>
      </c>
      <c r="G1560" s="16" t="n">
        <v>0.9673</v>
      </c>
      <c r="H1560" s="16" t="n">
        <v>0.9402</v>
      </c>
      <c r="I1560" s="16" t="n">
        <v>1.6109</v>
      </c>
      <c r="J1560" s="16" t="n">
        <v>1.6063</v>
      </c>
      <c r="K1560" s="17" t="n">
        <v>1179</v>
      </c>
      <c r="L1560" s="16" t="n">
        <v>1</v>
      </c>
      <c r="M1560" s="18" t="n">
        <v>12564889.9078237</v>
      </c>
      <c r="N1560" s="18" t="n">
        <v>12706692.35117062</v>
      </c>
      <c r="O1560" s="19" t="n">
        <v>141802.4433469251</v>
      </c>
      <c r="P1560" s="20" t="n">
        <v>0.01128560969393213</v>
      </c>
      <c r="Q1560" s="27">
        <f>IF(O1560&gt;0,O1560,"")</f>
        <v/>
      </c>
      <c r="R1560" s="28">
        <f>IF(O1560&gt;0,P1560,"")</f>
        <v/>
      </c>
    </row>
    <row r="1561">
      <c r="A1561" t="inlineStr">
        <is>
          <t>260057</t>
        </is>
      </c>
      <c r="B1561" t="inlineStr">
        <is>
          <t>Cameron Regional Medical Center</t>
        </is>
      </c>
      <c r="C1561" t="inlineStr">
        <is>
          <t>Missouri</t>
        </is>
      </c>
      <c r="D1561" t="inlineStr">
        <is>
          <t>MO</t>
        </is>
      </c>
      <c r="E1561" t="inlineStr">
        <is>
          <t>West North Central</t>
        </is>
      </c>
      <c r="F1561" t="inlineStr">
        <is>
          <t>IPPS</t>
        </is>
      </c>
      <c r="G1561" s="16" t="n">
        <v>0.9673</v>
      </c>
      <c r="H1561" s="16" t="n">
        <v>0.9189000000000001</v>
      </c>
      <c r="I1561" s="16" t="n">
        <v>1.1946</v>
      </c>
      <c r="J1561" s="16" t="n">
        <v>1.1883</v>
      </c>
      <c r="K1561" s="17" t="n">
        <v>408</v>
      </c>
      <c r="L1561" s="16" t="n">
        <v>1</v>
      </c>
      <c r="M1561" s="18" t="n">
        <v>3224474.706596492</v>
      </c>
      <c r="N1561" s="18" t="n">
        <v>3208344.306913169</v>
      </c>
      <c r="O1561" s="19" t="n">
        <v>-16130.39968332369</v>
      </c>
      <c r="P1561" s="20" t="n">
        <v>-0.00500248913422233</v>
      </c>
      <c r="Q1561" s="27">
        <f>IF(O1561&gt;0,O1561,"")</f>
        <v/>
      </c>
      <c r="R1561" s="28">
        <f>IF(O1561&gt;0,P1561,"")</f>
        <v/>
      </c>
    </row>
    <row r="1562">
      <c r="A1562" t="inlineStr">
        <is>
          <t>260059</t>
        </is>
      </c>
      <c r="B1562" t="inlineStr">
        <is>
          <t>Mercy Hospital Lebanon</t>
        </is>
      </c>
      <c r="C1562" t="inlineStr">
        <is>
          <t>Missouri</t>
        </is>
      </c>
      <c r="D1562" t="inlineStr">
        <is>
          <t>MO</t>
        </is>
      </c>
      <c r="E1562" t="inlineStr">
        <is>
          <t>West North Central</t>
        </is>
      </c>
      <c r="F1562" t="inlineStr">
        <is>
          <t>Sole Community Hospital (SCH)</t>
        </is>
      </c>
      <c r="G1562" s="16" t="n">
        <v>0.9673</v>
      </c>
      <c r="H1562" s="16" t="n">
        <v>0.9189000000000001</v>
      </c>
      <c r="I1562" s="16" t="n">
        <v>1.2591</v>
      </c>
      <c r="J1562" s="16" t="n">
        <v>1.2445</v>
      </c>
      <c r="K1562" s="17" t="n">
        <v>281</v>
      </c>
      <c r="L1562" s="16" t="n">
        <v>1</v>
      </c>
      <c r="M1562" s="18" t="n">
        <v>2340684.315047321</v>
      </c>
      <c r="N1562" s="18" t="n">
        <v>2314173.571564824</v>
      </c>
      <c r="O1562" s="19" t="n">
        <v>-26510.74348249659</v>
      </c>
      <c r="P1562" s="20" t="n">
        <v>-0.01132606533570958</v>
      </c>
      <c r="Q1562" s="27">
        <f>IF(O1562&gt;0,O1562,"")</f>
        <v/>
      </c>
      <c r="R1562" s="28">
        <f>IF(O1562&gt;0,P1562,"")</f>
        <v/>
      </c>
    </row>
    <row r="1563">
      <c r="A1563" t="inlineStr">
        <is>
          <t>260061</t>
        </is>
      </c>
      <c r="B1563" t="inlineStr">
        <is>
          <t>Nevada Regional Medical Center</t>
        </is>
      </c>
      <c r="C1563" t="inlineStr">
        <is>
          <t>Missouri</t>
        </is>
      </c>
      <c r="D1563" t="inlineStr">
        <is>
          <t>MO</t>
        </is>
      </c>
      <c r="E1563" t="inlineStr">
        <is>
          <t>West North Central</t>
        </is>
      </c>
      <c r="F1563" t="inlineStr">
        <is>
          <t>Sole Community Hospital (SCH)</t>
        </is>
      </c>
      <c r="G1563" s="16" t="n">
        <v>0.9673</v>
      </c>
      <c r="H1563" s="16" t="n">
        <v>0.9189000000000001</v>
      </c>
      <c r="I1563" s="16" t="n">
        <v>1.116</v>
      </c>
      <c r="J1563" s="16" t="n">
        <v>1.099</v>
      </c>
      <c r="K1563" s="17" t="n">
        <v>146</v>
      </c>
      <c r="L1563" s="16" t="n">
        <v>1</v>
      </c>
      <c r="M1563" s="18" t="n">
        <v>1077936.931046749</v>
      </c>
      <c r="N1563" s="18" t="n">
        <v>1061806.19995414</v>
      </c>
      <c r="O1563" s="19" t="n">
        <v>-16130.73109260947</v>
      </c>
      <c r="P1563" s="20" t="n">
        <v>-0.0149644479449697</v>
      </c>
      <c r="Q1563" s="27">
        <f>IF(O1563&gt;0,O1563,"")</f>
        <v/>
      </c>
      <c r="R1563" s="28">
        <f>IF(O1563&gt;0,P1563,"")</f>
        <v/>
      </c>
    </row>
    <row r="1564">
      <c r="A1564" t="inlineStr">
        <is>
          <t>260062</t>
        </is>
      </c>
      <c r="B1564" t="inlineStr">
        <is>
          <t>Saint Lukes North Hospital</t>
        </is>
      </c>
      <c r="C1564" t="inlineStr">
        <is>
          <t>Missouri</t>
        </is>
      </c>
      <c r="D1564" t="inlineStr">
        <is>
          <t>MO</t>
        </is>
      </c>
      <c r="E1564" t="inlineStr">
        <is>
          <t>West North Central</t>
        </is>
      </c>
      <c r="F1564" t="inlineStr">
        <is>
          <t>IPPS</t>
        </is>
      </c>
      <c r="G1564" s="16" t="n">
        <v>0.9673</v>
      </c>
      <c r="H1564" s="16" t="n">
        <v>0.9189000000000001</v>
      </c>
      <c r="I1564" s="16" t="n">
        <v>1.4789</v>
      </c>
      <c r="J1564" s="16" t="n">
        <v>1.4703</v>
      </c>
      <c r="K1564" s="17" t="n">
        <v>1567</v>
      </c>
      <c r="L1564" s="16" t="n">
        <v>1</v>
      </c>
      <c r="M1564" s="18" t="n">
        <v>15331480.9073399</v>
      </c>
      <c r="N1564" s="18" t="n">
        <v>15246482.59704937</v>
      </c>
      <c r="O1564" s="19" t="n">
        <v>-84998.3102905266</v>
      </c>
      <c r="P1564" s="20" t="n">
        <v>-0.005544037839804108</v>
      </c>
      <c r="Q1564" s="27">
        <f>IF(O1564&gt;0,O1564,"")</f>
        <v/>
      </c>
      <c r="R1564" s="28">
        <f>IF(O1564&gt;0,P1564,"")</f>
        <v/>
      </c>
    </row>
    <row r="1565">
      <c r="A1565" t="inlineStr">
        <is>
          <t>260065</t>
        </is>
      </c>
      <c r="B1565" t="inlineStr">
        <is>
          <t>Mercy Hospital Springfield</t>
        </is>
      </c>
      <c r="C1565" t="inlineStr">
        <is>
          <t>Missouri</t>
        </is>
      </c>
      <c r="D1565" t="inlineStr">
        <is>
          <t>MO</t>
        </is>
      </c>
      <c r="E1565" t="inlineStr">
        <is>
          <t>West North Central</t>
        </is>
      </c>
      <c r="F1565" t="inlineStr">
        <is>
          <t>Rural Referral Center (RRC)</t>
        </is>
      </c>
      <c r="G1565" s="16" t="n">
        <v>0.9673</v>
      </c>
      <c r="H1565" s="16" t="n">
        <v>0.9189000000000001</v>
      </c>
      <c r="I1565" s="16" t="n">
        <v>2.0679</v>
      </c>
      <c r="J1565" s="16" t="n">
        <v>2.0708</v>
      </c>
      <c r="K1565" s="17" t="n">
        <v>5768</v>
      </c>
      <c r="L1565" s="16" t="n">
        <v>1</v>
      </c>
      <c r="M1565" s="18" t="n">
        <v>78909826.05057414</v>
      </c>
      <c r="N1565" s="18" t="n">
        <v>79042035.67685135</v>
      </c>
      <c r="O1565" s="19" t="n">
        <v>132209.6262772083</v>
      </c>
      <c r="P1565" s="20" t="n">
        <v>0.001675452005083293</v>
      </c>
      <c r="Q1565" s="27">
        <f>IF(O1565&gt;0,O1565,"")</f>
        <v/>
      </c>
      <c r="R1565" s="28">
        <f>IF(O1565&gt;0,P1565,"")</f>
        <v/>
      </c>
    </row>
    <row r="1566">
      <c r="A1566" t="inlineStr">
        <is>
          <t>260068</t>
        </is>
      </c>
      <c r="B1566" t="inlineStr">
        <is>
          <t>Boone Hospital Center</t>
        </is>
      </c>
      <c r="C1566" t="inlineStr">
        <is>
          <t>Missouri</t>
        </is>
      </c>
      <c r="D1566" t="inlineStr">
        <is>
          <t>MO</t>
        </is>
      </c>
      <c r="E1566" t="inlineStr">
        <is>
          <t>West North Central</t>
        </is>
      </c>
      <c r="F1566" t="inlineStr">
        <is>
          <t>IPPS</t>
        </is>
      </c>
      <c r="G1566" s="16" t="n">
        <v>0.9673</v>
      </c>
      <c r="H1566" s="16" t="n">
        <v>0.9189000000000001</v>
      </c>
      <c r="I1566" s="16" t="n">
        <v>2.1234</v>
      </c>
      <c r="J1566" s="16" t="n">
        <v>2.1351</v>
      </c>
      <c r="K1566" s="17" t="n">
        <v>4721</v>
      </c>
      <c r="L1566" s="16" t="n">
        <v>1</v>
      </c>
      <c r="M1566" s="18" t="n">
        <v>66319633.04595064</v>
      </c>
      <c r="N1566" s="18" t="n">
        <v>66703240.01347274</v>
      </c>
      <c r="O1566" s="19" t="n">
        <v>383606.9675221071</v>
      </c>
      <c r="P1566" s="20" t="n">
        <v>0.00578421426512295</v>
      </c>
      <c r="Q1566" s="27">
        <f>IF(O1566&gt;0,O1566,"")</f>
        <v/>
      </c>
      <c r="R1566" s="28">
        <f>IF(O1566&gt;0,P1566,"")</f>
        <v/>
      </c>
    </row>
    <row r="1567">
      <c r="A1567" t="inlineStr">
        <is>
          <t>260070</t>
        </is>
      </c>
      <c r="B1567" t="inlineStr">
        <is>
          <t>Pemiscot County Memorial Hospital</t>
        </is>
      </c>
      <c r="C1567" t="inlineStr">
        <is>
          <t>Missouri</t>
        </is>
      </c>
      <c r="D1567" t="inlineStr">
        <is>
          <t>MO</t>
        </is>
      </c>
      <c r="E1567" t="inlineStr">
        <is>
          <t>West North Central</t>
        </is>
      </c>
      <c r="F1567" t="inlineStr">
        <is>
          <t>IPPS</t>
        </is>
      </c>
      <c r="G1567" s="16" t="n">
        <v>0.9673</v>
      </c>
      <c r="H1567" s="16" t="n">
        <v>0.9189000000000001</v>
      </c>
      <c r="I1567" s="16" t="n">
        <v>1.0544</v>
      </c>
      <c r="J1567" s="16" t="n">
        <v>1.0365</v>
      </c>
      <c r="K1567" s="17" t="n">
        <v>78</v>
      </c>
      <c r="L1567" s="16" t="n">
        <v>1</v>
      </c>
      <c r="M1567" s="18" t="n">
        <v>544096.9620431579</v>
      </c>
      <c r="N1567" s="18" t="n">
        <v>535005.957144679</v>
      </c>
      <c r="O1567" s="19" t="n">
        <v>-9091.004898478859</v>
      </c>
      <c r="P1567" s="20" t="n">
        <v>-0.01670842796905335</v>
      </c>
      <c r="Q1567" s="27">
        <f>IF(O1567&gt;0,O1567,"")</f>
        <v/>
      </c>
      <c r="R1567" s="28">
        <f>IF(O1567&gt;0,P1567,"")</f>
        <v/>
      </c>
    </row>
    <row r="1568">
      <c r="A1568" t="inlineStr">
        <is>
          <t>260074</t>
        </is>
      </c>
      <c r="B1568" t="inlineStr">
        <is>
          <t>Moberly Regional Medical Center</t>
        </is>
      </c>
      <c r="C1568" t="inlineStr">
        <is>
          <t>Missouri</t>
        </is>
      </c>
      <c r="D1568" t="inlineStr">
        <is>
          <t>MO</t>
        </is>
      </c>
      <c r="E1568" t="inlineStr">
        <is>
          <t>West North Central</t>
        </is>
      </c>
      <c r="F1568" t="inlineStr">
        <is>
          <t>Sole Community Hospital (SCH)</t>
        </is>
      </c>
      <c r="G1568" s="16" t="n">
        <v>0.9673</v>
      </c>
      <c r="H1568" s="16" t="n">
        <v>0.9189000000000001</v>
      </c>
      <c r="I1568" s="16" t="n">
        <v>1.5863</v>
      </c>
      <c r="J1568" s="16" t="n">
        <v>1.5759</v>
      </c>
      <c r="K1568" s="17" t="n">
        <v>324</v>
      </c>
      <c r="L1568" s="16" t="n">
        <v>1</v>
      </c>
      <c r="M1568" s="18" t="n">
        <v>3400217.009163747</v>
      </c>
      <c r="N1568" s="18" t="n">
        <v>3378845.815775886</v>
      </c>
      <c r="O1568" s="19" t="n">
        <v>-21371.1933878609</v>
      </c>
      <c r="P1568" s="20" t="n">
        <v>-0.006285243950684475</v>
      </c>
      <c r="Q1568" s="27">
        <f>IF(O1568&gt;0,O1568,"")</f>
        <v/>
      </c>
      <c r="R1568" s="28">
        <f>IF(O1568&gt;0,P1568,"")</f>
        <v/>
      </c>
    </row>
    <row r="1569">
      <c r="A1569" t="inlineStr">
        <is>
          <t>260077</t>
        </is>
      </c>
      <c r="B1569" t="inlineStr">
        <is>
          <t>Mercy Hospital South</t>
        </is>
      </c>
      <c r="C1569" t="inlineStr">
        <is>
          <t>Missouri</t>
        </is>
      </c>
      <c r="D1569" t="inlineStr">
        <is>
          <t>MO</t>
        </is>
      </c>
      <c r="E1569" t="inlineStr">
        <is>
          <t>West North Central</t>
        </is>
      </c>
      <c r="F1569" t="inlineStr">
        <is>
          <t>IPPS</t>
        </is>
      </c>
      <c r="G1569" s="16" t="n">
        <v>0.9673</v>
      </c>
      <c r="H1569" s="16" t="n">
        <v>0.9402</v>
      </c>
      <c r="I1569" s="16" t="n">
        <v>1.8586</v>
      </c>
      <c r="J1569" s="16" t="n">
        <v>1.8536</v>
      </c>
      <c r="K1569" s="17" t="n">
        <v>6144</v>
      </c>
      <c r="L1569" s="16" t="n">
        <v>1</v>
      </c>
      <c r="M1569" s="18" t="n">
        <v>75546342.09620456</v>
      </c>
      <c r="N1569" s="18" t="n">
        <v>76411597.34037361</v>
      </c>
      <c r="O1569" s="19" t="n">
        <v>865255.2441690415</v>
      </c>
      <c r="P1569" s="20" t="n">
        <v>0.01145330429191636</v>
      </c>
      <c r="Q1569" s="27">
        <f>IF(O1569&gt;0,O1569,"")</f>
        <v/>
      </c>
      <c r="R1569" s="28">
        <f>IF(O1569&gt;0,P1569,"")</f>
        <v/>
      </c>
    </row>
    <row r="1570">
      <c r="A1570" t="inlineStr">
        <is>
          <t>260078</t>
        </is>
      </c>
      <c r="B1570" t="inlineStr">
        <is>
          <t>Ozarks Healthcare</t>
        </is>
      </c>
      <c r="C1570" t="inlineStr">
        <is>
          <t>Missouri</t>
        </is>
      </c>
      <c r="D1570" t="inlineStr">
        <is>
          <t>MO</t>
        </is>
      </c>
      <c r="E1570" t="inlineStr">
        <is>
          <t>West North Central</t>
        </is>
      </c>
      <c r="F1570" t="inlineStr">
        <is>
          <t>SCH/RRC</t>
        </is>
      </c>
      <c r="G1570" s="16" t="n">
        <v>0.9673</v>
      </c>
      <c r="H1570" s="16" t="n">
        <v>0.9189000000000001</v>
      </c>
      <c r="I1570" s="16" t="n">
        <v>1.6052</v>
      </c>
      <c r="J1570" s="16" t="n">
        <v>1.5979</v>
      </c>
      <c r="K1570" s="17" t="n">
        <v>982</v>
      </c>
      <c r="L1570" s="16" t="n">
        <v>1</v>
      </c>
      <c r="M1570" s="18" t="n">
        <v>10428382.20654336</v>
      </c>
      <c r="N1570" s="18" t="n">
        <v>10383787.5317686</v>
      </c>
      <c r="O1570" s="19" t="n">
        <v>-44594.67477476224</v>
      </c>
      <c r="P1570" s="20" t="n">
        <v>-0.004276279282013754</v>
      </c>
      <c r="Q1570" s="27">
        <f>IF(O1570&gt;0,O1570,"")</f>
        <v/>
      </c>
      <c r="R1570" s="28">
        <f>IF(O1570&gt;0,P1570,"")</f>
        <v/>
      </c>
    </row>
    <row r="1571">
      <c r="A1571" t="inlineStr">
        <is>
          <t>260081</t>
        </is>
      </c>
      <c r="B1571" t="inlineStr">
        <is>
          <t>Ssm Health St Clare Hospital - Fenton</t>
        </is>
      </c>
      <c r="C1571" t="inlineStr">
        <is>
          <t>Missouri</t>
        </is>
      </c>
      <c r="D1571" t="inlineStr">
        <is>
          <t>MO</t>
        </is>
      </c>
      <c r="E1571" t="inlineStr">
        <is>
          <t>West North Central</t>
        </is>
      </c>
      <c r="F1571" t="inlineStr">
        <is>
          <t>Rural Referral Center (RRC)</t>
        </is>
      </c>
      <c r="G1571" s="16" t="n">
        <v>0.9673</v>
      </c>
      <c r="H1571" s="16" t="n">
        <v>0.9402</v>
      </c>
      <c r="I1571" s="16" t="n">
        <v>1.6271</v>
      </c>
      <c r="J1571" s="16" t="n">
        <v>1.6219</v>
      </c>
      <c r="K1571" s="17" t="n">
        <v>2042</v>
      </c>
      <c r="L1571" s="16" t="n">
        <v>1</v>
      </c>
      <c r="M1571" s="18" t="n">
        <v>21980941.17072709</v>
      </c>
      <c r="N1571" s="18" t="n">
        <v>22221422.77798055</v>
      </c>
      <c r="O1571" s="19" t="n">
        <v>240481.6072534621</v>
      </c>
      <c r="P1571" s="20" t="n">
        <v>0.01094045998238334</v>
      </c>
      <c r="Q1571" s="27">
        <f>IF(O1571&gt;0,O1571,"")</f>
        <v/>
      </c>
      <c r="R1571" s="28">
        <f>IF(O1571&gt;0,P1571,"")</f>
        <v/>
      </c>
    </row>
    <row r="1572">
      <c r="A1572" t="inlineStr">
        <is>
          <t>260085</t>
        </is>
      </c>
      <c r="B1572" t="inlineStr">
        <is>
          <t>St Joseph Medical Center</t>
        </is>
      </c>
      <c r="C1572" t="inlineStr">
        <is>
          <t>Missouri</t>
        </is>
      </c>
      <c r="D1572" t="inlineStr">
        <is>
          <t>MO</t>
        </is>
      </c>
      <c r="E1572" t="inlineStr">
        <is>
          <t>West North Central</t>
        </is>
      </c>
      <c r="F1572" t="inlineStr">
        <is>
          <t>IPPS</t>
        </is>
      </c>
      <c r="G1572" s="16" t="n">
        <v>0.9673</v>
      </c>
      <c r="H1572" s="16" t="n">
        <v>0.9189000000000001</v>
      </c>
      <c r="I1572" s="16" t="n">
        <v>1.8213</v>
      </c>
      <c r="J1572" s="16" t="n">
        <v>1.8203</v>
      </c>
      <c r="K1572" s="17" t="n">
        <v>1511</v>
      </c>
      <c r="L1572" s="16" t="n">
        <v>1</v>
      </c>
      <c r="M1572" s="18" t="n">
        <v>18206323.40692564</v>
      </c>
      <c r="N1572" s="18" t="n">
        <v>18201288.86003666</v>
      </c>
      <c r="O1572" s="19" t="n">
        <v>-5034.546888977289</v>
      </c>
      <c r="P1572" s="20" t="n">
        <v>-0.0002765273787821522</v>
      </c>
      <c r="Q1572" s="27">
        <f>IF(O1572&gt;0,O1572,"")</f>
        <v/>
      </c>
      <c r="R1572" s="28">
        <f>IF(O1572&gt;0,P1572,"")</f>
        <v/>
      </c>
    </row>
    <row r="1573">
      <c r="A1573" t="inlineStr">
        <is>
          <t>260091</t>
        </is>
      </c>
      <c r="B1573" t="inlineStr">
        <is>
          <t>Ssm Health St Mary'S Hospital - St Louis</t>
        </is>
      </c>
      <c r="C1573" t="inlineStr">
        <is>
          <t>Missouri</t>
        </is>
      </c>
      <c r="D1573" t="inlineStr">
        <is>
          <t>MO</t>
        </is>
      </c>
      <c r="E1573" t="inlineStr">
        <is>
          <t>West North Central</t>
        </is>
      </c>
      <c r="F1573" t="inlineStr">
        <is>
          <t>Rural Referral Center (RRC)</t>
        </is>
      </c>
      <c r="G1573" s="16" t="n">
        <v>0.9673</v>
      </c>
      <c r="H1573" s="16" t="n">
        <v>0.9651</v>
      </c>
      <c r="I1573" s="16" t="n">
        <v>1.6769</v>
      </c>
      <c r="J1573" s="16" t="n">
        <v>1.6684</v>
      </c>
      <c r="K1573" s="17" t="n">
        <v>1799</v>
      </c>
      <c r="L1573" s="16" t="n">
        <v>1</v>
      </c>
      <c r="M1573" s="18" t="n">
        <v>19957890.20824407</v>
      </c>
      <c r="N1573" s="18" t="n">
        <v>20461193.38806073</v>
      </c>
      <c r="O1573" s="19" t="n">
        <v>503303.1798166633</v>
      </c>
      <c r="P1573" s="20" t="n">
        <v>0.02521825576577039</v>
      </c>
      <c r="Q1573" s="27">
        <f>IF(O1573&gt;0,O1573,"")</f>
        <v/>
      </c>
      <c r="R1573" s="28">
        <f>IF(O1573&gt;0,P1573,"")</f>
        <v/>
      </c>
    </row>
    <row r="1574">
      <c r="A1574" t="inlineStr">
        <is>
          <t>260094</t>
        </is>
      </c>
      <c r="B1574" t="inlineStr">
        <is>
          <t>Cox Medical Center Branson</t>
        </is>
      </c>
      <c r="C1574" t="inlineStr">
        <is>
          <t>Missouri</t>
        </is>
      </c>
      <c r="D1574" t="inlineStr">
        <is>
          <t>MO</t>
        </is>
      </c>
      <c r="E1574" t="inlineStr">
        <is>
          <t>West North Central</t>
        </is>
      </c>
      <c r="F1574" t="inlineStr">
        <is>
          <t>SCH/RRC</t>
        </is>
      </c>
      <c r="G1574" s="16" t="n">
        <v>0.9673</v>
      </c>
      <c r="H1574" s="16" t="n">
        <v>0.9189000000000001</v>
      </c>
      <c r="I1574" s="16" t="n">
        <v>1.5547</v>
      </c>
      <c r="J1574" s="16" t="n">
        <v>1.5499</v>
      </c>
      <c r="K1574" s="17" t="n">
        <v>1257</v>
      </c>
      <c r="L1574" s="16" t="n">
        <v>1</v>
      </c>
      <c r="M1574" s="18" t="n">
        <v>12928798.81180258</v>
      </c>
      <c r="N1574" s="18" t="n">
        <v>12892396.82800874</v>
      </c>
      <c r="O1574" s="19" t="n">
        <v>-36401.98379383981</v>
      </c>
      <c r="P1574" s="20" t="n">
        <v>-0.002815573536546086</v>
      </c>
      <c r="Q1574" s="27">
        <f>IF(O1574&gt;0,O1574,"")</f>
        <v/>
      </c>
      <c r="R1574" s="28">
        <f>IF(O1574&gt;0,P1574,"")</f>
        <v/>
      </c>
    </row>
    <row r="1575">
      <c r="A1575" t="inlineStr">
        <is>
          <t>260095</t>
        </is>
      </c>
      <c r="B1575" t="inlineStr">
        <is>
          <t>Centerpoint Medical Center</t>
        </is>
      </c>
      <c r="C1575" t="inlineStr">
        <is>
          <t>Missouri</t>
        </is>
      </c>
      <c r="D1575" t="inlineStr">
        <is>
          <t>MO</t>
        </is>
      </c>
      <c r="E1575" t="inlineStr">
        <is>
          <t>West North Central</t>
        </is>
      </c>
      <c r="F1575" t="inlineStr">
        <is>
          <t>IPPS</t>
        </is>
      </c>
      <c r="G1575" s="16" t="n">
        <v>0.9673</v>
      </c>
      <c r="H1575" s="16" t="n">
        <v>0.9189000000000001</v>
      </c>
      <c r="I1575" s="16" t="n">
        <v>1.8093</v>
      </c>
      <c r="J1575" s="16" t="n">
        <v>1.8014</v>
      </c>
      <c r="K1575" s="17" t="n">
        <v>3118</v>
      </c>
      <c r="L1575" s="16" t="n">
        <v>1</v>
      </c>
      <c r="M1575" s="18" t="n">
        <v>37321835.56838948</v>
      </c>
      <c r="N1575" s="18" t="n">
        <v>37169008.64451277</v>
      </c>
      <c r="O1575" s="19" t="n">
        <v>-152826.9238767028</v>
      </c>
      <c r="P1575" s="20" t="n">
        <v>-0.004094839429766494</v>
      </c>
      <c r="Q1575" s="27">
        <f>IF(O1575&gt;0,O1575,"")</f>
        <v/>
      </c>
      <c r="R1575" s="28">
        <f>IF(O1575&gt;0,P1575,"")</f>
        <v/>
      </c>
    </row>
    <row r="1576">
      <c r="A1576" t="inlineStr">
        <is>
          <t>260096</t>
        </is>
      </c>
      <c r="B1576" t="inlineStr">
        <is>
          <t>Nkc Health</t>
        </is>
      </c>
      <c r="C1576" t="inlineStr">
        <is>
          <t>Missouri</t>
        </is>
      </c>
      <c r="D1576" t="inlineStr">
        <is>
          <t>MO</t>
        </is>
      </c>
      <c r="E1576" t="inlineStr">
        <is>
          <t>West North Central</t>
        </is>
      </c>
      <c r="F1576" t="inlineStr">
        <is>
          <t>IPPS</t>
        </is>
      </c>
      <c r="G1576" s="16" t="n">
        <v>0.9673</v>
      </c>
      <c r="H1576" s="16" t="n">
        <v>0.9189000000000001</v>
      </c>
      <c r="I1576" s="16" t="n">
        <v>1.8816</v>
      </c>
      <c r="J1576" s="16" t="n">
        <v>1.8849</v>
      </c>
      <c r="K1576" s="17" t="n">
        <v>5294</v>
      </c>
      <c r="L1576" s="16" t="n">
        <v>1</v>
      </c>
      <c r="M1576" s="18" t="n">
        <v>65900322.88351461</v>
      </c>
      <c r="N1576" s="18" t="n">
        <v>66033901.88040245</v>
      </c>
      <c r="O1576" s="19" t="n">
        <v>133578.9968878403</v>
      </c>
      <c r="P1576" s="20" t="n">
        <v>0.002026985469008316</v>
      </c>
      <c r="Q1576" s="27">
        <f>IF(O1576&gt;0,O1576,"")</f>
        <v/>
      </c>
      <c r="R1576" s="28">
        <f>IF(O1576&gt;0,P1576,"")</f>
        <v/>
      </c>
    </row>
    <row r="1577">
      <c r="A1577" t="inlineStr">
        <is>
          <t>260097</t>
        </is>
      </c>
      <c r="B1577" t="inlineStr">
        <is>
          <t>Western Missouri Medical Center</t>
        </is>
      </c>
      <c r="C1577" t="inlineStr">
        <is>
          <t>Missouri</t>
        </is>
      </c>
      <c r="D1577" t="inlineStr">
        <is>
          <t>MO</t>
        </is>
      </c>
      <c r="E1577" t="inlineStr">
        <is>
          <t>West North Central</t>
        </is>
      </c>
      <c r="F1577" t="inlineStr">
        <is>
          <t>Sole Community Hospital (SCH)</t>
        </is>
      </c>
      <c r="G1577" s="16" t="n">
        <v>0.9673</v>
      </c>
      <c r="H1577" s="16" t="n">
        <v>0.9189000000000001</v>
      </c>
      <c r="I1577" s="16" t="n">
        <v>1.4061</v>
      </c>
      <c r="J1577" s="16" t="n">
        <v>1.3956</v>
      </c>
      <c r="K1577" s="17" t="n">
        <v>561</v>
      </c>
      <c r="L1577" s="16" t="n">
        <v>1</v>
      </c>
      <c r="M1577" s="18" t="n">
        <v>5218616.350075194</v>
      </c>
      <c r="N1577" s="18" t="n">
        <v>5181058.914206031</v>
      </c>
      <c r="O1577" s="19" t="n">
        <v>-37557.4358691629</v>
      </c>
      <c r="P1577" s="20" t="n">
        <v>-0.007196818725450424</v>
      </c>
      <c r="Q1577" s="27">
        <f>IF(O1577&gt;0,O1577,"")</f>
        <v/>
      </c>
      <c r="R1577" s="28">
        <f>IF(O1577&gt;0,P1577,"")</f>
        <v/>
      </c>
    </row>
    <row r="1578">
      <c r="A1578" t="inlineStr">
        <is>
          <t>260102</t>
        </is>
      </c>
      <c r="B1578" t="inlineStr">
        <is>
          <t>University Health Lakewood Medical Center</t>
        </is>
      </c>
      <c r="C1578" t="inlineStr">
        <is>
          <t>Missouri</t>
        </is>
      </c>
      <c r="D1578" t="inlineStr">
        <is>
          <t>MO</t>
        </is>
      </c>
      <c r="E1578" t="inlineStr">
        <is>
          <t>West North Central</t>
        </is>
      </c>
      <c r="F1578" t="inlineStr">
        <is>
          <t>IPPS</t>
        </is>
      </c>
      <c r="G1578" s="16" t="n">
        <v>0.9673</v>
      </c>
      <c r="H1578" s="16" t="n">
        <v>0.9189000000000001</v>
      </c>
      <c r="I1578" s="16" t="n">
        <v>1.3727</v>
      </c>
      <c r="J1578" s="16" t="n">
        <v>1.3534</v>
      </c>
      <c r="K1578" s="17" t="n">
        <v>245</v>
      </c>
      <c r="L1578" s="16" t="n">
        <v>1</v>
      </c>
      <c r="M1578" s="18" t="n">
        <v>2224938.541425644</v>
      </c>
      <c r="N1578" s="18" t="n">
        <v>2194254.335818324</v>
      </c>
      <c r="O1578" s="19" t="n">
        <v>-30684.20560731972</v>
      </c>
      <c r="P1578" s="20" t="n">
        <v>-0.01379103513918124</v>
      </c>
      <c r="Q1578" s="27">
        <f>IF(O1578&gt;0,O1578,"")</f>
        <v/>
      </c>
      <c r="R1578" s="28">
        <f>IF(O1578&gt;0,P1578,"")</f>
        <v/>
      </c>
    </row>
    <row r="1579">
      <c r="A1579" t="inlineStr">
        <is>
          <t>260104</t>
        </is>
      </c>
      <c r="B1579" t="inlineStr">
        <is>
          <t>Ssm Health Depaul Hospital St Louis</t>
        </is>
      </c>
      <c r="C1579" t="inlineStr">
        <is>
          <t>Missouri</t>
        </is>
      </c>
      <c r="D1579" t="inlineStr">
        <is>
          <t>MO</t>
        </is>
      </c>
      <c r="E1579" t="inlineStr">
        <is>
          <t>West North Central</t>
        </is>
      </c>
      <c r="F1579" t="inlineStr">
        <is>
          <t>Rural Referral Center (RRC)</t>
        </is>
      </c>
      <c r="G1579" s="16" t="n">
        <v>0.9673</v>
      </c>
      <c r="H1579" s="16" t="n">
        <v>0.9402</v>
      </c>
      <c r="I1579" s="16" t="n">
        <v>1.9142</v>
      </c>
      <c r="J1579" s="16" t="n">
        <v>1.9068</v>
      </c>
      <c r="K1579" s="17" t="n">
        <v>2820</v>
      </c>
      <c r="L1579" s="16" t="n">
        <v>1</v>
      </c>
      <c r="M1579" s="18" t="n">
        <v>35711880.63420801</v>
      </c>
      <c r="N1579" s="18" t="n">
        <v>36078319.66450709</v>
      </c>
      <c r="O1579" s="19" t="n">
        <v>366439.0302990824</v>
      </c>
      <c r="P1579" s="20" t="n">
        <v>0.01026098384603343</v>
      </c>
      <c r="Q1579" s="27">
        <f>IF(O1579&gt;0,O1579,"")</f>
        <v/>
      </c>
      <c r="R1579" s="28">
        <f>IF(O1579&gt;0,P1579,"")</f>
        <v/>
      </c>
    </row>
    <row r="1580">
      <c r="A1580" t="inlineStr">
        <is>
          <t>260105</t>
        </is>
      </c>
      <c r="B1580" t="inlineStr">
        <is>
          <t>Ssm Health Saint Louis University Hospital</t>
        </is>
      </c>
      <c r="C1580" t="inlineStr">
        <is>
          <t>Missouri</t>
        </is>
      </c>
      <c r="D1580" t="inlineStr">
        <is>
          <t>MO</t>
        </is>
      </c>
      <c r="E1580" t="inlineStr">
        <is>
          <t>West North Central</t>
        </is>
      </c>
      <c r="F1580" t="inlineStr">
        <is>
          <t>Rural Referral Center (RRC)</t>
        </is>
      </c>
      <c r="G1580" s="16" t="n">
        <v>0.9673</v>
      </c>
      <c r="H1580" s="16" t="n">
        <v>0.9651</v>
      </c>
      <c r="I1580" s="16" t="n">
        <v>2.792</v>
      </c>
      <c r="J1580" s="16" t="n">
        <v>2.8024</v>
      </c>
      <c r="K1580" s="17" t="n">
        <v>3284</v>
      </c>
      <c r="L1580" s="16" t="n">
        <v>1</v>
      </c>
      <c r="M1580" s="18" t="n">
        <v>60658946.51463522</v>
      </c>
      <c r="N1580" s="18" t="n">
        <v>62738320.4792319</v>
      </c>
      <c r="O1580" s="19" t="n">
        <v>2079373.964596681</v>
      </c>
      <c r="P1580" s="20" t="n">
        <v>0.03427975730002152</v>
      </c>
      <c r="Q1580" s="27">
        <f>IF(O1580&gt;0,O1580,"")</f>
        <v/>
      </c>
      <c r="R1580" s="28">
        <f>IF(O1580&gt;0,P1580,"")</f>
        <v/>
      </c>
    </row>
    <row r="1581">
      <c r="A1581" t="inlineStr">
        <is>
          <t>260108</t>
        </is>
      </c>
      <c r="B1581" t="inlineStr">
        <is>
          <t>Missouri Baptist Medical Center</t>
        </is>
      </c>
      <c r="C1581" t="inlineStr">
        <is>
          <t>Missouri</t>
        </is>
      </c>
      <c r="D1581" t="inlineStr">
        <is>
          <t>MO</t>
        </is>
      </c>
      <c r="E1581" t="inlineStr">
        <is>
          <t>West North Central</t>
        </is>
      </c>
      <c r="F1581" t="inlineStr">
        <is>
          <t>Rural Referral Center (RRC)</t>
        </is>
      </c>
      <c r="G1581" s="16" t="n">
        <v>0.9673</v>
      </c>
      <c r="H1581" s="16" t="n">
        <v>0.9651</v>
      </c>
      <c r="I1581" s="16" t="n">
        <v>1.9295</v>
      </c>
      <c r="J1581" s="16" t="n">
        <v>1.9316</v>
      </c>
      <c r="K1581" s="17" t="n">
        <v>6311</v>
      </c>
      <c r="L1581" s="16" t="n">
        <v>1</v>
      </c>
      <c r="M1581" s="18" t="n">
        <v>80559964.13105528</v>
      </c>
      <c r="N1581" s="18" t="n">
        <v>83102672.882486</v>
      </c>
      <c r="O1581" s="19" t="n">
        <v>2542708.75143072</v>
      </c>
      <c r="P1581" s="20" t="n">
        <v>0.03156293301340392</v>
      </c>
      <c r="Q1581" s="27">
        <f>IF(O1581&gt;0,O1581,"")</f>
        <v/>
      </c>
      <c r="R1581" s="28">
        <f>IF(O1581&gt;0,P1581,"")</f>
        <v/>
      </c>
    </row>
    <row r="1582">
      <c r="A1582" t="inlineStr">
        <is>
          <t>260110</t>
        </is>
      </c>
      <c r="B1582" t="inlineStr">
        <is>
          <t>Mercy Hospital Southeast</t>
        </is>
      </c>
      <c r="C1582" t="inlineStr">
        <is>
          <t>Missouri</t>
        </is>
      </c>
      <c r="D1582" t="inlineStr">
        <is>
          <t>MO</t>
        </is>
      </c>
      <c r="E1582" t="inlineStr">
        <is>
          <t>West North Central</t>
        </is>
      </c>
      <c r="F1582" t="inlineStr">
        <is>
          <t>Rural Referral Center (RRC)</t>
        </is>
      </c>
      <c r="G1582" s="16" t="n">
        <v>0.9673</v>
      </c>
      <c r="H1582" s="16" t="n">
        <v>0.9651</v>
      </c>
      <c r="I1582" s="16" t="n">
        <v>1.9104</v>
      </c>
      <c r="J1582" s="16" t="n">
        <v>1.9059</v>
      </c>
      <c r="K1582" s="17" t="n">
        <v>2218</v>
      </c>
      <c r="L1582" s="16" t="n">
        <v>1</v>
      </c>
      <c r="M1582" s="18" t="n">
        <v>28032520.75411849</v>
      </c>
      <c r="N1582" s="18" t="n">
        <v>28817829.4945287</v>
      </c>
      <c r="O1582" s="19" t="n">
        <v>785308.7404102087</v>
      </c>
      <c r="P1582" s="20" t="n">
        <v>0.0280142034781097</v>
      </c>
      <c r="Q1582" s="27">
        <f>IF(O1582&gt;0,O1582,"")</f>
        <v/>
      </c>
      <c r="R1582" s="28">
        <f>IF(O1582&gt;0,P1582,"")</f>
        <v/>
      </c>
    </row>
    <row r="1583">
      <c r="A1583" t="inlineStr">
        <is>
          <t>260113</t>
        </is>
      </c>
      <c r="B1583" t="inlineStr">
        <is>
          <t>Missouri Delta Medical Center</t>
        </is>
      </c>
      <c r="C1583" t="inlineStr">
        <is>
          <t>Missouri</t>
        </is>
      </c>
      <c r="D1583" t="inlineStr">
        <is>
          <t>MO</t>
        </is>
      </c>
      <c r="E1583" t="inlineStr">
        <is>
          <t>West North Central</t>
        </is>
      </c>
      <c r="F1583" t="inlineStr">
        <is>
          <t>SCH/RRC</t>
        </is>
      </c>
      <c r="G1583" s="16" t="n">
        <v>0.9673</v>
      </c>
      <c r="H1583" s="16" t="n">
        <v>0.9651</v>
      </c>
      <c r="I1583" s="16" t="n">
        <v>1.4389</v>
      </c>
      <c r="J1583" s="16" t="n">
        <v>1.4243</v>
      </c>
      <c r="K1583" s="17" t="n">
        <v>931</v>
      </c>
      <c r="L1583" s="16" t="n">
        <v>1</v>
      </c>
      <c r="M1583" s="18" t="n">
        <v>8862507.070429055</v>
      </c>
      <c r="N1583" s="18" t="n">
        <v>9039632.415986475</v>
      </c>
      <c r="O1583" s="19" t="n">
        <v>177125.3455574196</v>
      </c>
      <c r="P1583" s="20" t="n">
        <v>0.01998591867400841</v>
      </c>
      <c r="Q1583" s="27">
        <f>IF(O1583&gt;0,O1583,"")</f>
        <v/>
      </c>
      <c r="R1583" s="28">
        <f>IF(O1583&gt;0,P1583,"")</f>
        <v/>
      </c>
    </row>
    <row r="1584">
      <c r="A1584" t="inlineStr">
        <is>
          <t>260119</t>
        </is>
      </c>
      <c r="B1584" t="inlineStr">
        <is>
          <t>Poplar Bluff Regional Medical Center</t>
        </is>
      </c>
      <c r="C1584" t="inlineStr">
        <is>
          <t>Missouri</t>
        </is>
      </c>
      <c r="D1584" t="inlineStr">
        <is>
          <t>MO</t>
        </is>
      </c>
      <c r="E1584" t="inlineStr">
        <is>
          <t>West North Central</t>
        </is>
      </c>
      <c r="F1584" t="inlineStr">
        <is>
          <t>SCH/RRC</t>
        </is>
      </c>
      <c r="G1584" s="16" t="n">
        <v>0.9673</v>
      </c>
      <c r="H1584" s="16" t="n">
        <v>0.9189000000000001</v>
      </c>
      <c r="I1584" s="16" t="n">
        <v>1.6241</v>
      </c>
      <c r="J1584" s="16" t="n">
        <v>1.6171</v>
      </c>
      <c r="K1584" s="17" t="n">
        <v>2376</v>
      </c>
      <c r="L1584" s="16" t="n">
        <v>1</v>
      </c>
      <c r="M1584" s="18" t="n">
        <v>25529099.95604499</v>
      </c>
      <c r="N1584" s="18" t="n">
        <v>25425998.79671005</v>
      </c>
      <c r="O1584" s="19" t="n">
        <v>-103101.1593349464</v>
      </c>
      <c r="P1584" s="20" t="n">
        <v>-0.004038574000354967</v>
      </c>
      <c r="Q1584" s="27">
        <f>IF(O1584&gt;0,O1584,"")</f>
        <v/>
      </c>
      <c r="R1584" s="28">
        <f>IF(O1584&gt;0,P1584,"")</f>
        <v/>
      </c>
    </row>
    <row r="1585">
      <c r="A1585" t="inlineStr">
        <is>
          <t>260137</t>
        </is>
      </c>
      <c r="B1585" t="inlineStr">
        <is>
          <t>Freeman Health System - Freeman West</t>
        </is>
      </c>
      <c r="C1585" t="inlineStr">
        <is>
          <t>Missouri</t>
        </is>
      </c>
      <c r="D1585" t="inlineStr">
        <is>
          <t>MO</t>
        </is>
      </c>
      <c r="E1585" t="inlineStr">
        <is>
          <t>West North Central</t>
        </is>
      </c>
      <c r="F1585" t="inlineStr">
        <is>
          <t>Rural Referral Center (RRC)</t>
        </is>
      </c>
      <c r="G1585" s="16" t="n">
        <v>0.9673</v>
      </c>
      <c r="H1585" s="16" t="n">
        <v>0.9189000000000001</v>
      </c>
      <c r="I1585" s="16" t="n">
        <v>1.97</v>
      </c>
      <c r="J1585" s="16" t="n">
        <v>1.977</v>
      </c>
      <c r="K1585" s="17" t="n">
        <v>3621</v>
      </c>
      <c r="L1585" s="16" t="n">
        <v>1</v>
      </c>
      <c r="M1585" s="18" t="n">
        <v>47192290.01461277</v>
      </c>
      <c r="N1585" s="18" t="n">
        <v>47372892.50699327</v>
      </c>
      <c r="O1585" s="19" t="n">
        <v>180602.4923804998</v>
      </c>
      <c r="P1585" s="20" t="n">
        <v>0.003826949112335458</v>
      </c>
      <c r="Q1585" s="27">
        <f>IF(O1585&gt;0,O1585,"")</f>
        <v/>
      </c>
      <c r="R1585" s="28">
        <f>IF(O1585&gt;0,P1585,"")</f>
        <v/>
      </c>
    </row>
    <row r="1586">
      <c r="A1586" t="inlineStr">
        <is>
          <t>260138</t>
        </is>
      </c>
      <c r="B1586" t="inlineStr">
        <is>
          <t>St Lukes Hospital Of Kansas City</t>
        </is>
      </c>
      <c r="C1586" t="inlineStr">
        <is>
          <t>Missouri</t>
        </is>
      </c>
      <c r="D1586" t="inlineStr">
        <is>
          <t>MO</t>
        </is>
      </c>
      <c r="E1586" t="inlineStr">
        <is>
          <t>West North Central</t>
        </is>
      </c>
      <c r="F1586" t="inlineStr">
        <is>
          <t>Rural Referral Center (RRC)</t>
        </is>
      </c>
      <c r="G1586" s="16" t="n">
        <v>0.9673</v>
      </c>
      <c r="H1586" s="16" t="n">
        <v>0.9189000000000001</v>
      </c>
      <c r="I1586" s="16" t="n">
        <v>2.6042</v>
      </c>
      <c r="J1586" s="16" t="n">
        <v>2.6268</v>
      </c>
      <c r="K1586" s="17" t="n">
        <v>4550</v>
      </c>
      <c r="L1586" s="16" t="n">
        <v>1</v>
      </c>
      <c r="M1586" s="18" t="n">
        <v>78390246.90084048</v>
      </c>
      <c r="N1586" s="18" t="n">
        <v>79092101.12231466</v>
      </c>
      <c r="O1586" s="19" t="n">
        <v>701854.2214741856</v>
      </c>
      <c r="P1586" s="20" t="n">
        <v>0.008953336023574388</v>
      </c>
      <c r="Q1586" s="27">
        <f>IF(O1586&gt;0,O1586,"")</f>
        <v/>
      </c>
      <c r="R1586" s="28">
        <f>IF(O1586&gt;0,P1586,"")</f>
        <v/>
      </c>
    </row>
    <row r="1587">
      <c r="A1587" t="inlineStr">
        <is>
          <t>260141</t>
        </is>
      </c>
      <c r="B1587" t="inlineStr">
        <is>
          <t>University Of Missouri Health Care</t>
        </is>
      </c>
      <c r="C1587" t="inlineStr">
        <is>
          <t>Missouri</t>
        </is>
      </c>
      <c r="D1587" t="inlineStr">
        <is>
          <t>MO</t>
        </is>
      </c>
      <c r="E1587" t="inlineStr">
        <is>
          <t>West North Central</t>
        </is>
      </c>
      <c r="F1587" t="inlineStr">
        <is>
          <t>Rural Referral Center (RRC)</t>
        </is>
      </c>
      <c r="G1587" s="16" t="n">
        <v>0.9673</v>
      </c>
      <c r="H1587" s="16" t="n">
        <v>0.9189000000000001</v>
      </c>
      <c r="I1587" s="16" t="n">
        <v>2.0196</v>
      </c>
      <c r="J1587" s="16" t="n">
        <v>2.0225</v>
      </c>
      <c r="K1587" s="17" t="n">
        <v>6182</v>
      </c>
      <c r="L1587" s="16" t="n">
        <v>1</v>
      </c>
      <c r="M1587" s="18" t="n">
        <v>82598215.34328529</v>
      </c>
      <c r="N1587" s="18" t="n">
        <v>82739375.70653023</v>
      </c>
      <c r="O1587" s="19" t="n">
        <v>141160.3632449359</v>
      </c>
      <c r="P1587" s="20" t="n">
        <v>0.001709000160091368</v>
      </c>
      <c r="Q1587" s="27">
        <f>IF(O1587&gt;0,O1587,"")</f>
        <v/>
      </c>
      <c r="R1587" s="28">
        <f>IF(O1587&gt;0,P1587,"")</f>
        <v/>
      </c>
    </row>
    <row r="1588">
      <c r="A1588" t="inlineStr">
        <is>
          <t>260142</t>
        </is>
      </c>
      <c r="B1588" t="inlineStr">
        <is>
          <t>Fitzgibbon Hospital</t>
        </is>
      </c>
      <c r="C1588" t="inlineStr">
        <is>
          <t>Missouri</t>
        </is>
      </c>
      <c r="D1588" t="inlineStr">
        <is>
          <t>MO</t>
        </is>
      </c>
      <c r="E1588" t="inlineStr">
        <is>
          <t>West North Central</t>
        </is>
      </c>
      <c r="F1588" t="inlineStr">
        <is>
          <t>Sole Community Hospital (SCH)</t>
        </is>
      </c>
      <c r="G1588" s="16" t="n">
        <v>0.9673</v>
      </c>
      <c r="H1588" s="16" t="n">
        <v>0.9189000000000001</v>
      </c>
      <c r="I1588" s="16" t="n">
        <v>1.1938</v>
      </c>
      <c r="J1588" s="16" t="n">
        <v>1.1774</v>
      </c>
      <c r="K1588" s="17" t="n">
        <v>370</v>
      </c>
      <c r="L1588" s="16" t="n">
        <v>1</v>
      </c>
      <c r="M1588" s="18" t="n">
        <v>2922197.734478171</v>
      </c>
      <c r="N1588" s="18" t="n">
        <v>2882839.501262801</v>
      </c>
      <c r="O1588" s="19" t="n">
        <v>-39358.23321537022</v>
      </c>
      <c r="P1588" s="20" t="n">
        <v>-0.01346870978339136</v>
      </c>
      <c r="Q1588" s="27">
        <f>IF(O1588&gt;0,O1588,"")</f>
        <v/>
      </c>
      <c r="R1588" s="28">
        <f>IF(O1588&gt;0,P1588,"")</f>
        <v/>
      </c>
    </row>
    <row r="1589">
      <c r="A1589" t="inlineStr">
        <is>
          <t>260160</t>
        </is>
      </c>
      <c r="B1589" t="inlineStr">
        <is>
          <t>Mercy Hospital Stoddard</t>
        </is>
      </c>
      <c r="C1589" t="inlineStr">
        <is>
          <t>Missouri</t>
        </is>
      </c>
      <c r="D1589" t="inlineStr">
        <is>
          <t>MO</t>
        </is>
      </c>
      <c r="E1589" t="inlineStr">
        <is>
          <t>West North Central</t>
        </is>
      </c>
      <c r="F1589" t="inlineStr">
        <is>
          <t>IPPS</t>
        </is>
      </c>
      <c r="G1589" s="16" t="n">
        <v>0.9673</v>
      </c>
      <c r="H1589" s="16" t="n">
        <v>0.9189000000000001</v>
      </c>
      <c r="I1589" s="16" t="n">
        <v>1.1845</v>
      </c>
      <c r="J1589" s="16" t="n">
        <v>1.1574</v>
      </c>
      <c r="K1589" s="17" t="n">
        <v>277</v>
      </c>
      <c r="L1589" s="16" t="n">
        <v>1</v>
      </c>
      <c r="M1589" s="18" t="n">
        <v>2170656.660691868</v>
      </c>
      <c r="N1589" s="18" t="n">
        <v>2121572.882845284</v>
      </c>
      <c r="O1589" s="19" t="n">
        <v>-49083.77784658363</v>
      </c>
      <c r="P1589" s="20" t="n">
        <v>-0.02261240975389394</v>
      </c>
      <c r="Q1589" s="27">
        <f>IF(O1589&gt;0,O1589,"")</f>
        <v/>
      </c>
      <c r="R1589" s="28">
        <f>IF(O1589&gt;0,P1589,"")</f>
        <v/>
      </c>
    </row>
    <row r="1590">
      <c r="A1590" t="inlineStr">
        <is>
          <t>260162</t>
        </is>
      </c>
      <c r="B1590" t="inlineStr">
        <is>
          <t>Barnes-Jewish West County Hospital</t>
        </is>
      </c>
      <c r="C1590" t="inlineStr">
        <is>
          <t>Missouri</t>
        </is>
      </c>
      <c r="D1590" t="inlineStr">
        <is>
          <t>MO</t>
        </is>
      </c>
      <c r="E1590" t="inlineStr">
        <is>
          <t>West North Central</t>
        </is>
      </c>
      <c r="F1590" t="inlineStr">
        <is>
          <t>IPPS</t>
        </is>
      </c>
      <c r="G1590" s="16" t="n">
        <v>0.9673</v>
      </c>
      <c r="H1590" s="16" t="n">
        <v>0.9402</v>
      </c>
      <c r="I1590" s="16" t="n">
        <v>1.6686</v>
      </c>
      <c r="J1590" s="16" t="n">
        <v>1.6831</v>
      </c>
      <c r="K1590" s="17" t="n">
        <v>1028</v>
      </c>
      <c r="L1590" s="16" t="n">
        <v>1</v>
      </c>
      <c r="M1590" s="18" t="n">
        <v>11348060.82702812</v>
      </c>
      <c r="N1590" s="18" t="n">
        <v>11609007.32698673</v>
      </c>
      <c r="O1590" s="19" t="n">
        <v>260946.4999586027</v>
      </c>
      <c r="P1590" s="20" t="n">
        <v>0.0229948097684757</v>
      </c>
      <c r="Q1590" s="27">
        <f>IF(O1590&gt;0,O1590,"")</f>
        <v/>
      </c>
      <c r="R1590" s="28">
        <f>IF(O1590&gt;0,P1590,"")</f>
        <v/>
      </c>
    </row>
    <row r="1591">
      <c r="A1591" t="inlineStr">
        <is>
          <t>260163</t>
        </is>
      </c>
      <c r="B1591" t="inlineStr">
        <is>
          <t>Parkland Health Center</t>
        </is>
      </c>
      <c r="C1591" t="inlineStr">
        <is>
          <t>Missouri</t>
        </is>
      </c>
      <c r="D1591" t="inlineStr">
        <is>
          <t>MO</t>
        </is>
      </c>
      <c r="E1591" t="inlineStr">
        <is>
          <t>West North Central</t>
        </is>
      </c>
      <c r="F1591" t="inlineStr">
        <is>
          <t>Sole Community Hospital (SCH)</t>
        </is>
      </c>
      <c r="G1591" s="16" t="n">
        <v>0.9673</v>
      </c>
      <c r="H1591" s="16" t="n">
        <v>0.9402</v>
      </c>
      <c r="I1591" s="16" t="n">
        <v>1.5294</v>
      </c>
      <c r="J1591" s="16" t="n">
        <v>1.5181</v>
      </c>
      <c r="K1591" s="17" t="n">
        <v>1017</v>
      </c>
      <c r="L1591" s="16" t="n">
        <v>1</v>
      </c>
      <c r="M1591" s="18" t="n">
        <v>10290070.25434973</v>
      </c>
      <c r="N1591" s="18" t="n">
        <v>10358893.87535277</v>
      </c>
      <c r="O1591" s="19" t="n">
        <v>68823.62100304291</v>
      </c>
      <c r="P1591" s="20" t="n">
        <v>0.00668835287824691</v>
      </c>
      <c r="Q1591" s="27">
        <f>IF(O1591&gt;0,O1591,"")</f>
        <v/>
      </c>
      <c r="R1591" s="28">
        <f>IF(O1591&gt;0,P1591,"")</f>
        <v/>
      </c>
    </row>
    <row r="1592">
      <c r="A1592" t="inlineStr">
        <is>
          <t>260175</t>
        </is>
      </c>
      <c r="B1592" t="inlineStr">
        <is>
          <t>Golden Valley Memorial Hospital</t>
        </is>
      </c>
      <c r="C1592" t="inlineStr">
        <is>
          <t>Missouri</t>
        </is>
      </c>
      <c r="D1592" t="inlineStr">
        <is>
          <t>MO</t>
        </is>
      </c>
      <c r="E1592" t="inlineStr">
        <is>
          <t>West North Central</t>
        </is>
      </c>
      <c r="F1592" t="inlineStr">
        <is>
          <t>SCH/RRC</t>
        </is>
      </c>
      <c r="G1592" s="16" t="n">
        <v>0.9673</v>
      </c>
      <c r="H1592" s="16" t="n">
        <v>0.9189000000000001</v>
      </c>
      <c r="I1592" s="16" t="n">
        <v>1.4712</v>
      </c>
      <c r="J1592" s="16" t="n">
        <v>1.4596</v>
      </c>
      <c r="K1592" s="17" t="n">
        <v>673</v>
      </c>
      <c r="L1592" s="16" t="n">
        <v>1</v>
      </c>
      <c r="M1592" s="18" t="n">
        <v>6550328.516223379</v>
      </c>
      <c r="N1592" s="18" t="n">
        <v>6500453.075161172</v>
      </c>
      <c r="O1592" s="19" t="n">
        <v>-49875.44106220733</v>
      </c>
      <c r="P1592" s="20" t="n">
        <v>-0.007614189263741422</v>
      </c>
      <c r="Q1592" s="27">
        <f>IF(O1592&gt;0,O1592,"")</f>
        <v/>
      </c>
      <c r="R1592" s="28">
        <f>IF(O1592&gt;0,P1592,"")</f>
        <v/>
      </c>
    </row>
    <row r="1593">
      <c r="A1593" t="inlineStr">
        <is>
          <t>260176</t>
        </is>
      </c>
      <c r="B1593" t="inlineStr">
        <is>
          <t>St Luke'S Des Peres Hospital</t>
        </is>
      </c>
      <c r="C1593" t="inlineStr">
        <is>
          <t>Missouri</t>
        </is>
      </c>
      <c r="D1593" t="inlineStr">
        <is>
          <t>MO</t>
        </is>
      </c>
      <c r="E1593" t="inlineStr">
        <is>
          <t>West North Central</t>
        </is>
      </c>
      <c r="F1593" t="inlineStr">
        <is>
          <t>IPPS</t>
        </is>
      </c>
      <c r="G1593" s="16" t="n">
        <v>0.9673</v>
      </c>
      <c r="H1593" s="16" t="n">
        <v>0.9402</v>
      </c>
      <c r="I1593" s="16" t="n">
        <v>1.89</v>
      </c>
      <c r="J1593" s="16" t="n">
        <v>1.9179</v>
      </c>
      <c r="K1593" s="17" t="n">
        <v>280</v>
      </c>
      <c r="L1593" s="16" t="n">
        <v>1</v>
      </c>
      <c r="M1593" s="18" t="n">
        <v>3501032.453907912</v>
      </c>
      <c r="N1593" s="18" t="n">
        <v>3603097.722610583</v>
      </c>
      <c r="O1593" s="19" t="n">
        <v>102065.2687026709</v>
      </c>
      <c r="P1593" s="20" t="n">
        <v>0.02915290562038177</v>
      </c>
      <c r="Q1593" s="27">
        <f>IF(O1593&gt;0,O1593,"")</f>
        <v/>
      </c>
      <c r="R1593" s="28">
        <f>IF(O1593&gt;0,P1593,"")</f>
        <v/>
      </c>
    </row>
    <row r="1594">
      <c r="A1594" t="inlineStr">
        <is>
          <t>260177</t>
        </is>
      </c>
      <c r="B1594" t="inlineStr">
        <is>
          <t>Liberty Hospital</t>
        </is>
      </c>
      <c r="C1594" t="inlineStr">
        <is>
          <t>Missouri</t>
        </is>
      </c>
      <c r="D1594" t="inlineStr">
        <is>
          <t>MO</t>
        </is>
      </c>
      <c r="E1594" t="inlineStr">
        <is>
          <t>West North Central</t>
        </is>
      </c>
      <c r="F1594" t="inlineStr">
        <is>
          <t>IPPS</t>
        </is>
      </c>
      <c r="G1594" s="16" t="n">
        <v>0.9673</v>
      </c>
      <c r="H1594" s="16" t="n">
        <v>0.9189000000000001</v>
      </c>
      <c r="I1594" s="16" t="n">
        <v>1.6433</v>
      </c>
      <c r="J1594" s="16" t="n">
        <v>1.6486</v>
      </c>
      <c r="K1594" s="17" t="n">
        <v>2261</v>
      </c>
      <c r="L1594" s="16" t="n">
        <v>1</v>
      </c>
      <c r="M1594" s="18" t="n">
        <v>24580670.13196719</v>
      </c>
      <c r="N1594" s="18" t="n">
        <v>24666672.43268211</v>
      </c>
      <c r="O1594" s="19" t="n">
        <v>86002.30071492493</v>
      </c>
      <c r="P1594" s="20" t="n">
        <v>0.003498777708386349</v>
      </c>
      <c r="Q1594" s="27">
        <f>IF(O1594&gt;0,O1594,"")</f>
        <v/>
      </c>
      <c r="R1594" s="28">
        <f>IF(O1594&gt;0,P1594,"")</f>
        <v/>
      </c>
    </row>
    <row r="1595">
      <c r="A1595" t="inlineStr">
        <is>
          <t>260179</t>
        </is>
      </c>
      <c r="B1595" t="inlineStr">
        <is>
          <t>St Lukes Hospital</t>
        </is>
      </c>
      <c r="C1595" t="inlineStr">
        <is>
          <t>Missouri</t>
        </is>
      </c>
      <c r="D1595" t="inlineStr">
        <is>
          <t>MO</t>
        </is>
      </c>
      <c r="E1595" t="inlineStr">
        <is>
          <t>West North Central</t>
        </is>
      </c>
      <c r="F1595" t="inlineStr">
        <is>
          <t>IPPS</t>
        </is>
      </c>
      <c r="G1595" s="16" t="n">
        <v>0.9673</v>
      </c>
      <c r="H1595" s="16" t="n">
        <v>0.9402</v>
      </c>
      <c r="I1595" s="16" t="n">
        <v>1.9694</v>
      </c>
      <c r="J1595" s="16" t="n">
        <v>1.9711</v>
      </c>
      <c r="K1595" s="17" t="n">
        <v>4707</v>
      </c>
      <c r="L1595" s="16" t="n">
        <v>1</v>
      </c>
      <c r="M1595" s="18" t="n">
        <v>61327383.0544528</v>
      </c>
      <c r="N1595" s="18" t="n">
        <v>62250795.6811478</v>
      </c>
      <c r="O1595" s="19" t="n">
        <v>923412.6266949996</v>
      </c>
      <c r="P1595" s="20" t="n">
        <v>0.01505710142360222</v>
      </c>
      <c r="Q1595" s="27">
        <f>IF(O1595&gt;0,O1595,"")</f>
        <v/>
      </c>
      <c r="R1595" s="28">
        <f>IF(O1595&gt;0,P1595,"")</f>
        <v/>
      </c>
    </row>
    <row r="1596">
      <c r="A1596" t="inlineStr">
        <is>
          <t>260180</t>
        </is>
      </c>
      <c r="B1596" t="inlineStr">
        <is>
          <t>Christian Hospital Northeast-Northwest</t>
        </is>
      </c>
      <c r="C1596" t="inlineStr">
        <is>
          <t>Missouri</t>
        </is>
      </c>
      <c r="D1596" t="inlineStr">
        <is>
          <t>MO</t>
        </is>
      </c>
      <c r="E1596" t="inlineStr">
        <is>
          <t>West North Central</t>
        </is>
      </c>
      <c r="F1596" t="inlineStr">
        <is>
          <t>Rural Referral Center (RRC)</t>
        </is>
      </c>
      <c r="G1596" s="16" t="n">
        <v>0.9673</v>
      </c>
      <c r="H1596" s="16" t="n">
        <v>0.9651</v>
      </c>
      <c r="I1596" s="16" t="n">
        <v>1.878</v>
      </c>
      <c r="J1596" s="16" t="n">
        <v>1.8753</v>
      </c>
      <c r="K1596" s="17" t="n">
        <v>2302</v>
      </c>
      <c r="L1596" s="16" t="n">
        <v>1</v>
      </c>
      <c r="M1596" s="18" t="n">
        <v>28600735.93973301</v>
      </c>
      <c r="N1596" s="18" t="n">
        <v>29429012.43563978</v>
      </c>
      <c r="O1596" s="19" t="n">
        <v>828276.4959067665</v>
      </c>
      <c r="P1596" s="20" t="n">
        <v>0.02895997143752163</v>
      </c>
      <c r="Q1596" s="27">
        <f>IF(O1596&gt;0,O1596,"")</f>
        <v/>
      </c>
      <c r="R1596" s="28">
        <f>IF(O1596&gt;0,P1596,"")</f>
        <v/>
      </c>
    </row>
    <row r="1597">
      <c r="A1597" t="inlineStr">
        <is>
          <t>260183</t>
        </is>
      </c>
      <c r="B1597" t="inlineStr">
        <is>
          <t>Saint Francis Medical Center</t>
        </is>
      </c>
      <c r="C1597" t="inlineStr">
        <is>
          <t>Missouri</t>
        </is>
      </c>
      <c r="D1597" t="inlineStr">
        <is>
          <t>MO</t>
        </is>
      </c>
      <c r="E1597" t="inlineStr">
        <is>
          <t>West North Central</t>
        </is>
      </c>
      <c r="F1597" t="inlineStr">
        <is>
          <t>Rural Referral Center (RRC)</t>
        </is>
      </c>
      <c r="G1597" s="16" t="n">
        <v>0.9673</v>
      </c>
      <c r="H1597" s="16" t="n">
        <v>0.9651</v>
      </c>
      <c r="I1597" s="16" t="n">
        <v>1.9129</v>
      </c>
      <c r="J1597" s="16" t="n">
        <v>1.9141</v>
      </c>
      <c r="K1597" s="17" t="n">
        <v>2830</v>
      </c>
      <c r="L1597" s="16" t="n">
        <v>1</v>
      </c>
      <c r="M1597" s="18" t="n">
        <v>35814179.3205927</v>
      </c>
      <c r="N1597" s="18" t="n">
        <v>36927565.26454277</v>
      </c>
      <c r="O1597" s="19" t="n">
        <v>1113385.943950064</v>
      </c>
      <c r="P1597" s="20" t="n">
        <v>0.03108785305349386</v>
      </c>
      <c r="Q1597" s="27">
        <f>IF(O1597&gt;0,O1597,"")</f>
        <v/>
      </c>
      <c r="R1597" s="28">
        <f>IF(O1597&gt;0,P1597,"")</f>
        <v/>
      </c>
    </row>
    <row r="1598">
      <c r="A1598" t="inlineStr">
        <is>
          <t>260186</t>
        </is>
      </c>
      <c r="B1598" t="inlineStr">
        <is>
          <t>Lake Regional Health System</t>
        </is>
      </c>
      <c r="C1598" t="inlineStr">
        <is>
          <t>Missouri</t>
        </is>
      </c>
      <c r="D1598" t="inlineStr">
        <is>
          <t>MO</t>
        </is>
      </c>
      <c r="E1598" t="inlineStr">
        <is>
          <t>West North Central</t>
        </is>
      </c>
      <c r="F1598" t="inlineStr">
        <is>
          <t>SCH/RRC</t>
        </is>
      </c>
      <c r="G1598" s="16" t="n">
        <v>0.9673</v>
      </c>
      <c r="H1598" s="16" t="n">
        <v>0.9189000000000001</v>
      </c>
      <c r="I1598" s="16" t="n">
        <v>1.6951</v>
      </c>
      <c r="J1598" s="16" t="n">
        <v>1.6892</v>
      </c>
      <c r="K1598" s="17" t="n">
        <v>1201</v>
      </c>
      <c r="L1598" s="16" t="n">
        <v>1</v>
      </c>
      <c r="M1598" s="18" t="n">
        <v>13468357.39844252</v>
      </c>
      <c r="N1598" s="18" t="n">
        <v>13425138.93444851</v>
      </c>
      <c r="O1598" s="19" t="n">
        <v>-43218.46399400569</v>
      </c>
      <c r="P1598" s="20" t="n">
        <v>-0.003208889006687889</v>
      </c>
      <c r="Q1598" s="27">
        <f>IF(O1598&gt;0,O1598,"")</f>
        <v/>
      </c>
      <c r="R1598" s="28">
        <f>IF(O1598&gt;0,P1598,"")</f>
        <v/>
      </c>
    </row>
    <row r="1599">
      <c r="A1599" t="inlineStr">
        <is>
          <t>260190</t>
        </is>
      </c>
      <c r="B1599" t="inlineStr">
        <is>
          <t>Lee'S Summit Medical Center</t>
        </is>
      </c>
      <c r="C1599" t="inlineStr">
        <is>
          <t>Missouri</t>
        </is>
      </c>
      <c r="D1599" t="inlineStr">
        <is>
          <t>MO</t>
        </is>
      </c>
      <c r="E1599" t="inlineStr">
        <is>
          <t>West North Central</t>
        </is>
      </c>
      <c r="F1599" t="inlineStr">
        <is>
          <t>IPPS</t>
        </is>
      </c>
      <c r="G1599" s="16" t="n">
        <v>0.9673</v>
      </c>
      <c r="H1599" s="16" t="n">
        <v>0.9189000000000001</v>
      </c>
      <c r="I1599" s="16" t="n">
        <v>1.626</v>
      </c>
      <c r="J1599" s="16" t="n">
        <v>1.6221</v>
      </c>
      <c r="K1599" s="17" t="n">
        <v>1545</v>
      </c>
      <c r="L1599" s="16" t="n">
        <v>1</v>
      </c>
      <c r="M1599" s="18" t="n">
        <v>16619782.12345774</v>
      </c>
      <c r="N1599" s="18" t="n">
        <v>16584440.20143447</v>
      </c>
      <c r="O1599" s="19" t="n">
        <v>-35341.92202327214</v>
      </c>
      <c r="P1599" s="20" t="n">
        <v>-0.002126497312704798</v>
      </c>
      <c r="Q1599" s="27">
        <f>IF(O1599&gt;0,O1599,"")</f>
        <v/>
      </c>
      <c r="R1599" s="28">
        <f>IF(O1599&gt;0,P1599,"")</f>
        <v/>
      </c>
    </row>
    <row r="1600">
      <c r="A1600" t="inlineStr">
        <is>
          <t>260191</t>
        </is>
      </c>
      <c r="B1600" t="inlineStr">
        <is>
          <t>Barnes-Jewish St Peters Hospital</t>
        </is>
      </c>
      <c r="C1600" t="inlineStr">
        <is>
          <t>Missouri</t>
        </is>
      </c>
      <c r="D1600" t="inlineStr">
        <is>
          <t>MO</t>
        </is>
      </c>
      <c r="E1600" t="inlineStr">
        <is>
          <t>West North Central</t>
        </is>
      </c>
      <c r="F1600" t="inlineStr">
        <is>
          <t>IPPS</t>
        </is>
      </c>
      <c r="G1600" s="16" t="n">
        <v>0.9673</v>
      </c>
      <c r="H1600" s="16" t="n">
        <v>0.9402</v>
      </c>
      <c r="I1600" s="16" t="n">
        <v>1.6094</v>
      </c>
      <c r="J1600" s="16" t="n">
        <v>1.6041</v>
      </c>
      <c r="K1600" s="17" t="n">
        <v>1731</v>
      </c>
      <c r="L1600" s="16" t="n">
        <v>1</v>
      </c>
      <c r="M1600" s="18" t="n">
        <v>18430510.55142455</v>
      </c>
      <c r="N1600" s="18" t="n">
        <v>18630330.41606037</v>
      </c>
      <c r="O1600" s="19" t="n">
        <v>199819.8646358177</v>
      </c>
      <c r="P1600" s="20" t="n">
        <v>0.01084179757681065</v>
      </c>
      <c r="Q1600" s="27">
        <f>IF(O1600&gt;0,O1600,"")</f>
        <v/>
      </c>
      <c r="R1600" s="28">
        <f>IF(O1600&gt;0,P1600,"")</f>
        <v/>
      </c>
    </row>
    <row r="1601">
      <c r="A1601" t="inlineStr">
        <is>
          <t>260193</t>
        </is>
      </c>
      <c r="B1601" t="inlineStr">
        <is>
          <t>St Mary'S Medical Center</t>
        </is>
      </c>
      <c r="C1601" t="inlineStr">
        <is>
          <t>Missouri</t>
        </is>
      </c>
      <c r="D1601" t="inlineStr">
        <is>
          <t>MO</t>
        </is>
      </c>
      <c r="E1601" t="inlineStr">
        <is>
          <t>West North Central</t>
        </is>
      </c>
      <c r="F1601" t="inlineStr">
        <is>
          <t>IPPS</t>
        </is>
      </c>
      <c r="G1601" s="16" t="n">
        <v>0.9673</v>
      </c>
      <c r="H1601" s="16" t="n">
        <v>0.9189000000000001</v>
      </c>
      <c r="I1601" s="16" t="n">
        <v>1.6211</v>
      </c>
      <c r="J1601" s="16" t="n">
        <v>1.6095</v>
      </c>
      <c r="K1601" s="17" t="n">
        <v>777</v>
      </c>
      <c r="L1601" s="16" t="n">
        <v>1</v>
      </c>
      <c r="M1601" s="18" t="n">
        <v>8333110.210639456</v>
      </c>
      <c r="N1601" s="18" t="n">
        <v>8275737.533797523</v>
      </c>
      <c r="O1601" s="19" t="n">
        <v>-57372.67684193328</v>
      </c>
      <c r="P1601" s="20" t="n">
        <v>-0.006884905562473136</v>
      </c>
      <c r="Q1601" s="27">
        <f>IF(O1601&gt;0,O1601,"")</f>
        <v/>
      </c>
      <c r="R1601" s="28">
        <f>IF(O1601&gt;0,P1601,"")</f>
        <v/>
      </c>
    </row>
    <row r="1602">
      <c r="A1602" t="inlineStr">
        <is>
          <t>260195</t>
        </is>
      </c>
      <c r="B1602" t="inlineStr">
        <is>
          <t>Citizens Memorial Hospital</t>
        </is>
      </c>
      <c r="C1602" t="inlineStr">
        <is>
          <t>Missouri</t>
        </is>
      </c>
      <c r="D1602" t="inlineStr">
        <is>
          <t>MO</t>
        </is>
      </c>
      <c r="E1602" t="inlineStr">
        <is>
          <t>West North Central</t>
        </is>
      </c>
      <c r="F1602" t="inlineStr">
        <is>
          <t>Sole Community Hospital (SCH)</t>
        </is>
      </c>
      <c r="G1602" s="16" t="n">
        <v>0.9673</v>
      </c>
      <c r="H1602" s="16" t="n">
        <v>0.9189000000000001</v>
      </c>
      <c r="I1602" s="16" t="n">
        <v>1.9115</v>
      </c>
      <c r="J1602" s="16" t="n">
        <v>1.9149</v>
      </c>
      <c r="K1602" s="17" t="n">
        <v>510</v>
      </c>
      <c r="L1602" s="16" t="n">
        <v>1</v>
      </c>
      <c r="M1602" s="18" t="n">
        <v>6449421.774714543</v>
      </c>
      <c r="N1602" s="18" t="n">
        <v>6462655.172628994</v>
      </c>
      <c r="O1602" s="19" t="n">
        <v>13233.39791445062</v>
      </c>
      <c r="P1602" s="20" t="n">
        <v>0.002051873544126572</v>
      </c>
      <c r="Q1602" s="27">
        <f>IF(O1602&gt;0,O1602,"")</f>
        <v/>
      </c>
      <c r="R1602" s="28">
        <f>IF(O1602&gt;0,P1602,"")</f>
        <v/>
      </c>
    </row>
    <row r="1603">
      <c r="A1603" t="inlineStr">
        <is>
          <t>260200</t>
        </is>
      </c>
      <c r="B1603" t="inlineStr">
        <is>
          <t>Ssm Health St Joseph Hospital-Lake Saint Louis</t>
        </is>
      </c>
      <c r="C1603" t="inlineStr">
        <is>
          <t>Missouri</t>
        </is>
      </c>
      <c r="D1603" t="inlineStr">
        <is>
          <t>MO</t>
        </is>
      </c>
      <c r="E1603" t="inlineStr">
        <is>
          <t>West North Central</t>
        </is>
      </c>
      <c r="F1603" t="inlineStr">
        <is>
          <t>IPPS</t>
        </is>
      </c>
      <c r="G1603" s="16" t="n">
        <v>0.9673</v>
      </c>
      <c r="H1603" s="16" t="n">
        <v>0.9402</v>
      </c>
      <c r="I1603" s="16" t="n">
        <v>1.543</v>
      </c>
      <c r="J1603" s="16" t="n">
        <v>1.5346</v>
      </c>
      <c r="K1603" s="17" t="n">
        <v>2277</v>
      </c>
      <c r="L1603" s="16" t="n">
        <v>1</v>
      </c>
      <c r="M1603" s="18" t="n">
        <v>23243699.80143056</v>
      </c>
      <c r="N1603" s="18" t="n">
        <v>23445002.0542821</v>
      </c>
      <c r="O1603" s="19" t="n">
        <v>201302.2528515421</v>
      </c>
      <c r="P1603" s="20" t="n">
        <v>0.008660508205288072</v>
      </c>
      <c r="Q1603" s="27">
        <f>IF(O1603&gt;0,O1603,"")</f>
        <v/>
      </c>
      <c r="R1603" s="28">
        <f>IF(O1603&gt;0,P1603,"")</f>
        <v/>
      </c>
    </row>
    <row r="1604">
      <c r="A1604" t="inlineStr">
        <is>
          <t>260214</t>
        </is>
      </c>
      <c r="B1604" t="inlineStr">
        <is>
          <t>Belton Regional Medical Center</t>
        </is>
      </c>
      <c r="C1604" t="inlineStr">
        <is>
          <t>Missouri</t>
        </is>
      </c>
      <c r="D1604" t="inlineStr">
        <is>
          <t>MO</t>
        </is>
      </c>
      <c r="E1604" t="inlineStr">
        <is>
          <t>West North Central</t>
        </is>
      </c>
      <c r="F1604" t="inlineStr">
        <is>
          <t>IPPS</t>
        </is>
      </c>
      <c r="G1604" s="16" t="n">
        <v>0.9673</v>
      </c>
      <c r="H1604" s="16" t="n">
        <v>0.9189000000000001</v>
      </c>
      <c r="I1604" s="16" t="n">
        <v>1.5279</v>
      </c>
      <c r="J1604" s="16" t="n">
        <v>1.5131</v>
      </c>
      <c r="K1604" s="17" t="n">
        <v>663</v>
      </c>
      <c r="L1604" s="16" t="n">
        <v>1</v>
      </c>
      <c r="M1604" s="18" t="n">
        <v>6701696.567335734</v>
      </c>
      <c r="N1604" s="18" t="n">
        <v>6638590.320234169</v>
      </c>
      <c r="O1604" s="19" t="n">
        <v>-63106.24710156489</v>
      </c>
      <c r="P1604" s="20" t="n">
        <v>-0.009416458424743757</v>
      </c>
      <c r="Q1604" s="27">
        <f>IF(O1604&gt;0,O1604,"")</f>
        <v/>
      </c>
      <c r="R1604" s="28">
        <f>IF(O1604&gt;0,P1604,"")</f>
        <v/>
      </c>
    </row>
    <row r="1605">
      <c r="A1605" t="inlineStr">
        <is>
          <t>260216</t>
        </is>
      </c>
      <c r="B1605" t="inlineStr">
        <is>
          <t>Saint Luke'S East Hospital</t>
        </is>
      </c>
      <c r="C1605" t="inlineStr">
        <is>
          <t>Missouri</t>
        </is>
      </c>
      <c r="D1605" t="inlineStr">
        <is>
          <t>MO</t>
        </is>
      </c>
      <c r="E1605" t="inlineStr">
        <is>
          <t>West North Central</t>
        </is>
      </c>
      <c r="F1605" t="inlineStr">
        <is>
          <t>IPPS</t>
        </is>
      </c>
      <c r="G1605" s="16" t="n">
        <v>0.9673</v>
      </c>
      <c r="H1605" s="16" t="n">
        <v>0.9189000000000001</v>
      </c>
      <c r="I1605" s="16" t="n">
        <v>1.4881</v>
      </c>
      <c r="J1605" s="16" t="n">
        <v>1.4822</v>
      </c>
      <c r="K1605" s="17" t="n">
        <v>3421</v>
      </c>
      <c r="L1605" s="16" t="n">
        <v>1</v>
      </c>
      <c r="M1605" s="18" t="n">
        <v>33679178.6775002</v>
      </c>
      <c r="N1605" s="18" t="n">
        <v>33554795.14805426</v>
      </c>
      <c r="O1605" s="19" t="n">
        <v>-124383.5294459313</v>
      </c>
      <c r="P1605" s="20" t="n">
        <v>-0.003693187729932004</v>
      </c>
      <c r="Q1605" s="27">
        <f>IF(O1605&gt;0,O1605,"")</f>
        <v/>
      </c>
      <c r="R1605" s="28">
        <f>IF(O1605&gt;0,P1605,"")</f>
        <v/>
      </c>
    </row>
    <row r="1606">
      <c r="A1606" t="inlineStr">
        <is>
          <t>260219</t>
        </is>
      </c>
      <c r="B1606" t="inlineStr">
        <is>
          <t>Progress West Hospital</t>
        </is>
      </c>
      <c r="C1606" t="inlineStr">
        <is>
          <t>Missouri</t>
        </is>
      </c>
      <c r="D1606" t="inlineStr">
        <is>
          <t>MO</t>
        </is>
      </c>
      <c r="E1606" t="inlineStr">
        <is>
          <t>West North Central</t>
        </is>
      </c>
      <c r="F1606" t="inlineStr">
        <is>
          <t>IPPS</t>
        </is>
      </c>
      <c r="G1606" s="16" t="n">
        <v>0.9673</v>
      </c>
      <c r="H1606" s="16" t="n">
        <v>0.9402</v>
      </c>
      <c r="I1606" s="16" t="n">
        <v>1.4683</v>
      </c>
      <c r="J1606" s="16" t="n">
        <v>1.4626</v>
      </c>
      <c r="K1606" s="17" t="n">
        <v>947</v>
      </c>
      <c r="L1606" s="16" t="n">
        <v>1</v>
      </c>
      <c r="M1606" s="18" t="n">
        <v>9199009.744166892</v>
      </c>
      <c r="N1606" s="18" t="n">
        <v>9293249.537158305</v>
      </c>
      <c r="O1606" s="19" t="n">
        <v>94239.7929914128</v>
      </c>
      <c r="P1606" s="20" t="n">
        <v>0.01024455844838847</v>
      </c>
      <c r="Q1606" s="27">
        <f>IF(O1606&gt;0,O1606,"")</f>
        <v/>
      </c>
      <c r="R1606" s="28">
        <f>IF(O1606&gt;0,P1606,"")</f>
        <v/>
      </c>
    </row>
    <row r="1607">
      <c r="A1607" t="inlineStr">
        <is>
          <t>270003</t>
        </is>
      </c>
      <c r="B1607" t="inlineStr">
        <is>
          <t>St Peters Health</t>
        </is>
      </c>
      <c r="C1607" t="inlineStr">
        <is>
          <t>Montana</t>
        </is>
      </c>
      <c r="D1607" t="inlineStr">
        <is>
          <t>MT</t>
        </is>
      </c>
      <c r="E1607" t="inlineStr">
        <is>
          <t>Mountain</t>
        </is>
      </c>
      <c r="F1607" t="inlineStr">
        <is>
          <t>Sole Community Hospital (SCH)</t>
        </is>
      </c>
      <c r="G1607" s="16" t="n">
        <v>1</v>
      </c>
      <c r="H1607" s="16" t="n">
        <v>1</v>
      </c>
      <c r="I1607" s="16" t="n">
        <v>1.463</v>
      </c>
      <c r="J1607" s="16" t="n">
        <v>1.4523</v>
      </c>
      <c r="K1607" s="17" t="n">
        <v>1876</v>
      </c>
      <c r="L1607" s="16" t="n">
        <v>1</v>
      </c>
      <c r="M1607" s="18" t="n">
        <v>18533132.37468</v>
      </c>
      <c r="N1607" s="18" t="n">
        <v>18984064.93947599</v>
      </c>
      <c r="O1607" s="19" t="n">
        <v>450932.564795997</v>
      </c>
      <c r="P1607" s="20" t="n">
        <v>0.0243311576089567</v>
      </c>
      <c r="Q1607" s="27">
        <f>IF(O1607&gt;0,O1607,"")</f>
        <v/>
      </c>
      <c r="R1607" s="28">
        <f>IF(O1607&gt;0,P1607,"")</f>
        <v/>
      </c>
    </row>
    <row r="1608">
      <c r="A1608" t="inlineStr">
        <is>
          <t>270004</t>
        </is>
      </c>
      <c r="B1608" t="inlineStr">
        <is>
          <t>Billings Clinic Hospital</t>
        </is>
      </c>
      <c r="C1608" t="inlineStr">
        <is>
          <t>Montana</t>
        </is>
      </c>
      <c r="D1608" t="inlineStr">
        <is>
          <t>MT</t>
        </is>
      </c>
      <c r="E1608" t="inlineStr">
        <is>
          <t>Mountain</t>
        </is>
      </c>
      <c r="F1608" t="inlineStr">
        <is>
          <t>Rural Referral Center (RRC)</t>
        </is>
      </c>
      <c r="G1608" s="16" t="n">
        <v>1</v>
      </c>
      <c r="H1608" s="16" t="n">
        <v>1</v>
      </c>
      <c r="I1608" s="16" t="n">
        <v>2.3274</v>
      </c>
      <c r="J1608" s="16" t="n">
        <v>2.3347</v>
      </c>
      <c r="K1608" s="17" t="n">
        <v>5368</v>
      </c>
      <c r="L1608" s="16" t="n">
        <v>1</v>
      </c>
      <c r="M1608" s="18" t="n">
        <v>84363619.591152</v>
      </c>
      <c r="N1608" s="18" t="n">
        <v>87326012.52575199</v>
      </c>
      <c r="O1608" s="19" t="n">
        <v>2962392.934599996</v>
      </c>
      <c r="P1608" s="20" t="n">
        <v>0.03511457840425199</v>
      </c>
      <c r="Q1608" s="27">
        <f>IF(O1608&gt;0,O1608,"")</f>
        <v/>
      </c>
      <c r="R1608" s="28">
        <f>IF(O1608&gt;0,P1608,"")</f>
        <v/>
      </c>
    </row>
    <row r="1609">
      <c r="A1609" t="inlineStr">
        <is>
          <t>270012</t>
        </is>
      </c>
      <c r="B1609" t="inlineStr">
        <is>
          <t>Benefis Hospitals Inc</t>
        </is>
      </c>
      <c r="C1609" t="inlineStr">
        <is>
          <t>Montana</t>
        </is>
      </c>
      <c r="D1609" t="inlineStr">
        <is>
          <t>MT</t>
        </is>
      </c>
      <c r="E1609" t="inlineStr">
        <is>
          <t>Mountain</t>
        </is>
      </c>
      <c r="F1609" t="inlineStr">
        <is>
          <t>IPPS</t>
        </is>
      </c>
      <c r="G1609" s="16" t="n">
        <v>1</v>
      </c>
      <c r="H1609" s="16" t="n">
        <v>1</v>
      </c>
      <c r="I1609" s="16" t="n">
        <v>1.8235</v>
      </c>
      <c r="J1609" s="16" t="n">
        <v>1.8263</v>
      </c>
      <c r="K1609" s="17" t="n">
        <v>2980</v>
      </c>
      <c r="L1609" s="16" t="n">
        <v>1</v>
      </c>
      <c r="M1609" s="18" t="n">
        <v>36693885.31829999</v>
      </c>
      <c r="N1609" s="18" t="n">
        <v>37921754.52337999</v>
      </c>
      <c r="O1609" s="19" t="n">
        <v>1227869.205079995</v>
      </c>
      <c r="P1609" s="20" t="n">
        <v>0.03346250184271524</v>
      </c>
      <c r="Q1609" s="27">
        <f>IF(O1609&gt;0,O1609,"")</f>
        <v/>
      </c>
      <c r="R1609" s="28">
        <f>IF(O1609&gt;0,P1609,"")</f>
        <v/>
      </c>
    </row>
    <row r="1610">
      <c r="A1610" t="inlineStr">
        <is>
          <t>270014</t>
        </is>
      </c>
      <c r="B1610" t="inlineStr">
        <is>
          <t>St Patrick Hospital</t>
        </is>
      </c>
      <c r="C1610" t="inlineStr">
        <is>
          <t>Montana</t>
        </is>
      </c>
      <c r="D1610" t="inlineStr">
        <is>
          <t>MT</t>
        </is>
      </c>
      <c r="E1610" t="inlineStr">
        <is>
          <t>Mountain</t>
        </is>
      </c>
      <c r="F1610" t="inlineStr">
        <is>
          <t>Rural Referral Center (RRC)</t>
        </is>
      </c>
      <c r="G1610" s="16" t="n">
        <v>1</v>
      </c>
      <c r="H1610" s="16" t="n">
        <v>1</v>
      </c>
      <c r="I1610" s="16" t="n">
        <v>2.4191</v>
      </c>
      <c r="J1610" s="16" t="n">
        <v>2.4244</v>
      </c>
      <c r="K1610" s="17" t="n">
        <v>4154</v>
      </c>
      <c r="L1610" s="16" t="n">
        <v>1</v>
      </c>
      <c r="M1610" s="18" t="n">
        <v>67856582.18705399</v>
      </c>
      <c r="N1610" s="18" t="n">
        <v>70173123.33231199</v>
      </c>
      <c r="O1610" s="19" t="n">
        <v>2316541.145257995</v>
      </c>
      <c r="P1610" s="20" t="n">
        <v>0.0341387831599328</v>
      </c>
      <c r="Q1610" s="27">
        <f>IF(O1610&gt;0,O1610,"")</f>
        <v/>
      </c>
      <c r="R1610" s="28">
        <f>IF(O1610&gt;0,P1610,"")</f>
        <v/>
      </c>
    </row>
    <row r="1611">
      <c r="A1611" t="inlineStr">
        <is>
          <t>270017</t>
        </is>
      </c>
      <c r="B1611" t="inlineStr">
        <is>
          <t>Intermountain Health St James Hospital</t>
        </is>
      </c>
      <c r="C1611" t="inlineStr">
        <is>
          <t>Montana</t>
        </is>
      </c>
      <c r="D1611" t="inlineStr">
        <is>
          <t>MT</t>
        </is>
      </c>
      <c r="E1611" t="inlineStr">
        <is>
          <t>Mountain</t>
        </is>
      </c>
      <c r="F1611" t="inlineStr">
        <is>
          <t>SCH/RRC</t>
        </is>
      </c>
      <c r="G1611" s="16" t="n">
        <v>1</v>
      </c>
      <c r="H1611" s="16" t="n">
        <v>1</v>
      </c>
      <c r="I1611" s="16" t="n">
        <v>1.6339</v>
      </c>
      <c r="J1611" s="16" t="n">
        <v>1.6227</v>
      </c>
      <c r="K1611" s="17" t="n">
        <v>729</v>
      </c>
      <c r="L1611" s="16" t="n">
        <v>1</v>
      </c>
      <c r="M1611" s="18" t="n">
        <v>8043122.230190999</v>
      </c>
      <c r="N1611" s="18" t="n">
        <v>8242629.971120999</v>
      </c>
      <c r="O1611" s="19" t="n">
        <v>199507.7409300003</v>
      </c>
      <c r="P1611" s="20" t="n">
        <v>0.02480476302860595</v>
      </c>
      <c r="Q1611" s="27">
        <f>IF(O1611&gt;0,O1611,"")</f>
        <v/>
      </c>
      <c r="R1611" s="28">
        <f>IF(O1611&gt;0,P1611,"")</f>
        <v/>
      </c>
    </row>
    <row r="1612">
      <c r="A1612" t="inlineStr">
        <is>
          <t>270023</t>
        </is>
      </c>
      <c r="B1612" t="inlineStr">
        <is>
          <t>Community Medical Center</t>
        </is>
      </c>
      <c r="C1612" t="inlineStr">
        <is>
          <t>Montana</t>
        </is>
      </c>
      <c r="D1612" t="inlineStr">
        <is>
          <t>MT</t>
        </is>
      </c>
      <c r="E1612" t="inlineStr">
        <is>
          <t>Mountain</t>
        </is>
      </c>
      <c r="F1612" t="inlineStr">
        <is>
          <t>Rural Referral Center (RRC)</t>
        </is>
      </c>
      <c r="G1612" s="16" t="n">
        <v>1</v>
      </c>
      <c r="H1612" s="16" t="n">
        <v>1</v>
      </c>
      <c r="I1612" s="16" t="n">
        <v>1.8135</v>
      </c>
      <c r="J1612" s="16" t="n">
        <v>1.8248</v>
      </c>
      <c r="K1612" s="17" t="n">
        <v>1018</v>
      </c>
      <c r="L1612" s="16" t="n">
        <v>1</v>
      </c>
      <c r="M1612" s="18" t="n">
        <v>12466283.68323</v>
      </c>
      <c r="N1612" s="18" t="n">
        <v>12943838.621168</v>
      </c>
      <c r="O1612" s="19" t="n">
        <v>477554.937938001</v>
      </c>
      <c r="P1612" s="20" t="n">
        <v>0.03830772265999542</v>
      </c>
      <c r="Q1612" s="27">
        <f>IF(O1612&gt;0,O1612,"")</f>
        <v/>
      </c>
      <c r="R1612" s="28">
        <f>IF(O1612&gt;0,P1612,"")</f>
        <v/>
      </c>
    </row>
    <row r="1613">
      <c r="A1613" t="inlineStr">
        <is>
          <t>270049</t>
        </is>
      </c>
      <c r="B1613" t="inlineStr">
        <is>
          <t>Intermountain Health St Vincent Regional Hospital</t>
        </is>
      </c>
      <c r="C1613" t="inlineStr">
        <is>
          <t>Montana</t>
        </is>
      </c>
      <c r="D1613" t="inlineStr">
        <is>
          <t>MT</t>
        </is>
      </c>
      <c r="E1613" t="inlineStr">
        <is>
          <t>Mountain</t>
        </is>
      </c>
      <c r="F1613" t="inlineStr">
        <is>
          <t>IPPS</t>
        </is>
      </c>
      <c r="G1613" s="16" t="n">
        <v>1</v>
      </c>
      <c r="H1613" s="16" t="n">
        <v>1</v>
      </c>
      <c r="I1613" s="16" t="n">
        <v>2.2278</v>
      </c>
      <c r="J1613" s="16" t="n">
        <v>2.2371</v>
      </c>
      <c r="K1613" s="17" t="n">
        <v>3360</v>
      </c>
      <c r="L1613" s="16" t="n">
        <v>1</v>
      </c>
      <c r="M1613" s="18" t="n">
        <v>50546040.91487999</v>
      </c>
      <c r="N1613" s="18" t="n">
        <v>52375081.84271999</v>
      </c>
      <c r="O1613" s="19" t="n">
        <v>1829040.927839994</v>
      </c>
      <c r="P1613" s="20" t="n">
        <v>0.03618564173839286</v>
      </c>
      <c r="Q1613" s="27">
        <f>IF(O1613&gt;0,O1613,"")</f>
        <v/>
      </c>
      <c r="R1613" s="28">
        <f>IF(O1613&gt;0,P1613,"")</f>
        <v/>
      </c>
    </row>
    <row r="1614">
      <c r="A1614" t="inlineStr">
        <is>
          <t>270051</t>
        </is>
      </c>
      <c r="B1614" t="inlineStr">
        <is>
          <t>Logan Health Medical Center</t>
        </is>
      </c>
      <c r="C1614" t="inlineStr">
        <is>
          <t>Montana</t>
        </is>
      </c>
      <c r="D1614" t="inlineStr">
        <is>
          <t>MT</t>
        </is>
      </c>
      <c r="E1614" t="inlineStr">
        <is>
          <t>Mountain</t>
        </is>
      </c>
      <c r="F1614" t="inlineStr">
        <is>
          <t>SCH/RRC</t>
        </is>
      </c>
      <c r="G1614" s="16" t="n">
        <v>1</v>
      </c>
      <c r="H1614" s="16" t="n">
        <v>1</v>
      </c>
      <c r="I1614" s="16" t="n">
        <v>2.1036</v>
      </c>
      <c r="J1614" s="16" t="n">
        <v>2.1039</v>
      </c>
      <c r="K1614" s="17" t="n">
        <v>2617</v>
      </c>
      <c r="L1614" s="16" t="n">
        <v>1</v>
      </c>
      <c r="M1614" s="18" t="n">
        <v>37173936.466332</v>
      </c>
      <c r="N1614" s="18" t="n">
        <v>38364439.33058099</v>
      </c>
      <c r="O1614" s="19" t="n">
        <v>1190502.864248991</v>
      </c>
      <c r="P1614" s="20" t="n">
        <v>0.03202520307009228</v>
      </c>
      <c r="Q1614" s="27">
        <f>IF(O1614&gt;0,O1614,"")</f>
        <v/>
      </c>
      <c r="R1614" s="28">
        <f>IF(O1614&gt;0,P1614,"")</f>
        <v/>
      </c>
    </row>
    <row r="1615">
      <c r="A1615" t="inlineStr">
        <is>
          <t>270057</t>
        </is>
      </c>
      <c r="B1615" t="inlineStr">
        <is>
          <t>Bozeman Health Deaconess Regional Medical Center</t>
        </is>
      </c>
      <c r="C1615" t="inlineStr">
        <is>
          <t>Montana</t>
        </is>
      </c>
      <c r="D1615" t="inlineStr">
        <is>
          <t>MT</t>
        </is>
      </c>
      <c r="E1615" t="inlineStr">
        <is>
          <t>Mountain</t>
        </is>
      </c>
      <c r="F1615" t="inlineStr">
        <is>
          <t>Sole Community Hospital (SCH)</t>
        </is>
      </c>
      <c r="G1615" s="16" t="n">
        <v>1</v>
      </c>
      <c r="H1615" s="16" t="n">
        <v>1</v>
      </c>
      <c r="I1615" s="16" t="n">
        <v>1.7356</v>
      </c>
      <c r="J1615" s="16" t="n">
        <v>1.7282</v>
      </c>
      <c r="K1615" s="17" t="n">
        <v>2021</v>
      </c>
      <c r="L1615" s="16" t="n">
        <v>1</v>
      </c>
      <c r="M1615" s="18" t="n">
        <v>23685776.260236</v>
      </c>
      <c r="N1615" s="18" t="n">
        <v>24336625.199614</v>
      </c>
      <c r="O1615" s="19" t="n">
        <v>650848.9393779971</v>
      </c>
      <c r="P1615" s="20" t="n">
        <v>0.02747847198365422</v>
      </c>
      <c r="Q1615" s="27">
        <f>IF(O1615&gt;0,O1615,"")</f>
        <v/>
      </c>
      <c r="R1615" s="28">
        <f>IF(O1615&gt;0,P1615,"")</f>
        <v/>
      </c>
    </row>
    <row r="1616">
      <c r="A1616" t="inlineStr">
        <is>
          <t>270074</t>
        </is>
      </c>
      <c r="B1616" t="inlineStr">
        <is>
          <t>P H S Indian Hospital At Browning - Blackfeet</t>
        </is>
      </c>
      <c r="C1616" t="inlineStr">
        <is>
          <t>Montana</t>
        </is>
      </c>
      <c r="D1616" t="inlineStr">
        <is>
          <t>MT</t>
        </is>
      </c>
      <c r="E1616" t="inlineStr">
        <is>
          <t>Mountain</t>
        </is>
      </c>
      <c r="F1616" t="inlineStr">
        <is>
          <t>Indian Health Service (IHS)</t>
        </is>
      </c>
      <c r="G1616" s="16" t="n">
        <v>1.4448</v>
      </c>
      <c r="H1616" s="16" t="n">
        <v>1.4448</v>
      </c>
      <c r="I1616" s="16" t="n">
        <v>1.144</v>
      </c>
      <c r="J1616" s="16" t="n">
        <v>1.1233</v>
      </c>
      <c r="K1616" s="17" t="n">
        <v>52</v>
      </c>
      <c r="L1616" s="16" t="n">
        <v>1</v>
      </c>
      <c r="M1616" s="18" t="n">
        <v>519625.3131200102</v>
      </c>
      <c r="N1616" s="18" t="n">
        <v>526487.9133518019</v>
      </c>
      <c r="O1616" s="19" t="n">
        <v>6862.60023179173</v>
      </c>
      <c r="P1616" s="20" t="n">
        <v>0.01320682433768729</v>
      </c>
      <c r="Q1616" s="27">
        <f>IF(O1616&gt;0,O1616,"")</f>
        <v/>
      </c>
      <c r="R1616" s="28">
        <f>IF(O1616&gt;0,P1616,"")</f>
        <v/>
      </c>
    </row>
    <row r="1617">
      <c r="A1617" t="inlineStr">
        <is>
          <t>270086</t>
        </is>
      </c>
      <c r="B1617" t="inlineStr">
        <is>
          <t>Great Falls Clinic Hospital</t>
        </is>
      </c>
      <c r="C1617" t="inlineStr">
        <is>
          <t>Montana</t>
        </is>
      </c>
      <c r="D1617" t="inlineStr">
        <is>
          <t>MT</t>
        </is>
      </c>
      <c r="E1617" t="inlineStr">
        <is>
          <t>Mountain</t>
        </is>
      </c>
      <c r="F1617" t="inlineStr">
        <is>
          <t>IPPS</t>
        </is>
      </c>
      <c r="G1617" s="16" t="n">
        <v>1</v>
      </c>
      <c r="H1617" s="16" t="n">
        <v>1</v>
      </c>
      <c r="I1617" s="16" t="n">
        <v>2.2587</v>
      </c>
      <c r="J1617" s="16" t="n">
        <v>2.2759</v>
      </c>
      <c r="K1617" s="17" t="n">
        <v>553</v>
      </c>
      <c r="L1617" s="16" t="n">
        <v>1</v>
      </c>
      <c r="M1617" s="18" t="n">
        <v>8434422.474470999</v>
      </c>
      <c r="N1617" s="18" t="n">
        <v>8769570.959148999</v>
      </c>
      <c r="O1617" s="19" t="n">
        <v>335148.4846780002</v>
      </c>
      <c r="P1617" s="20" t="n">
        <v>0.03973579527139118</v>
      </c>
      <c r="Q1617" s="27">
        <f>IF(O1617&gt;0,O1617,"")</f>
        <v/>
      </c>
      <c r="R1617" s="28">
        <f>IF(O1617&gt;0,P1617,"")</f>
        <v/>
      </c>
    </row>
    <row r="1618">
      <c r="A1618" t="inlineStr">
        <is>
          <t>280003</t>
        </is>
      </c>
      <c r="B1618" t="inlineStr">
        <is>
          <t>Bryan Medical Center</t>
        </is>
      </c>
      <c r="C1618" t="inlineStr">
        <is>
          <t>Nebraska</t>
        </is>
      </c>
      <c r="D1618" t="inlineStr">
        <is>
          <t>NE</t>
        </is>
      </c>
      <c r="E1618" t="inlineStr">
        <is>
          <t>West North Central</t>
        </is>
      </c>
      <c r="F1618" t="inlineStr">
        <is>
          <t>Rural Referral Center (RRC)</t>
        </is>
      </c>
      <c r="G1618" s="16" t="n">
        <v>1.0273</v>
      </c>
      <c r="H1618" s="16" t="n">
        <v>1.0322</v>
      </c>
      <c r="I1618" s="16" t="n">
        <v>2.1868</v>
      </c>
      <c r="J1618" s="16" t="n">
        <v>2.2002</v>
      </c>
      <c r="K1618" s="17" t="n">
        <v>8816</v>
      </c>
      <c r="L1618" s="16" t="n">
        <v>1</v>
      </c>
      <c r="M1618" s="18" t="n">
        <v>132528038.8451636</v>
      </c>
      <c r="N1618" s="18" t="n">
        <v>138027843.0403331</v>
      </c>
      <c r="O1618" s="19" t="n">
        <v>5499804.195169523</v>
      </c>
      <c r="P1618" s="20" t="n">
        <v>0.04149917438675076</v>
      </c>
      <c r="Q1618" s="27">
        <f>IF(O1618&gt;0,O1618,"")</f>
        <v/>
      </c>
      <c r="R1618" s="28">
        <f>IF(O1618&gt;0,P1618,"")</f>
        <v/>
      </c>
    </row>
    <row r="1619">
      <c r="A1619" t="inlineStr">
        <is>
          <t>280009</t>
        </is>
      </c>
      <c r="B1619" t="inlineStr">
        <is>
          <t>Chi Health Good Samaritan</t>
        </is>
      </c>
      <c r="C1619" t="inlineStr">
        <is>
          <t>Nebraska</t>
        </is>
      </c>
      <c r="D1619" t="inlineStr">
        <is>
          <t>NE</t>
        </is>
      </c>
      <c r="E1619" t="inlineStr">
        <is>
          <t>West North Central</t>
        </is>
      </c>
      <c r="F1619" t="inlineStr">
        <is>
          <t>Rural Referral Center (RRC)</t>
        </is>
      </c>
      <c r="G1619" s="16" t="n">
        <v>1.0273</v>
      </c>
      <c r="H1619" s="16" t="n">
        <v>0.9759</v>
      </c>
      <c r="I1619" s="16" t="n">
        <v>2.0542</v>
      </c>
      <c r="J1619" s="16" t="n">
        <v>2.0572</v>
      </c>
      <c r="K1619" s="17" t="n">
        <v>1758</v>
      </c>
      <c r="L1619" s="16" t="n">
        <v>1</v>
      </c>
      <c r="M1619" s="18" t="n">
        <v>24824969.30631503</v>
      </c>
      <c r="N1619" s="18" t="n">
        <v>24823169.23903317</v>
      </c>
      <c r="O1619" s="19" t="n">
        <v>-1800.067281860858</v>
      </c>
      <c r="P1619" s="20" t="n">
        <v>-7.251035276820878e-05</v>
      </c>
      <c r="Q1619" s="27">
        <f>IF(O1619&gt;0,O1619,"")</f>
        <v/>
      </c>
      <c r="R1619" s="28">
        <f>IF(O1619&gt;0,P1619,"")</f>
        <v/>
      </c>
    </row>
    <row r="1620">
      <c r="A1620" t="inlineStr">
        <is>
          <t>280013</t>
        </is>
      </c>
      <c r="B1620" t="inlineStr">
        <is>
          <t>The Nebraska Medical Center</t>
        </is>
      </c>
      <c r="C1620" t="inlineStr">
        <is>
          <t>Nebraska</t>
        </is>
      </c>
      <c r="D1620" t="inlineStr">
        <is>
          <t>NE</t>
        </is>
      </c>
      <c r="E1620" t="inlineStr">
        <is>
          <t>West North Central</t>
        </is>
      </c>
      <c r="F1620" t="inlineStr">
        <is>
          <t>Rural Referral Center (RRC)</t>
        </is>
      </c>
      <c r="G1620" s="16" t="n">
        <v>1.0273</v>
      </c>
      <c r="H1620" s="16" t="n">
        <v>1.0322</v>
      </c>
      <c r="I1620" s="16" t="n">
        <v>2.6185</v>
      </c>
      <c r="J1620" s="16" t="n">
        <v>2.6285</v>
      </c>
      <c r="K1620" s="17" t="n">
        <v>6569</v>
      </c>
      <c r="L1620" s="16" t="n">
        <v>1</v>
      </c>
      <c r="M1620" s="18" t="n">
        <v>118243959.6831113</v>
      </c>
      <c r="N1620" s="18" t="n">
        <v>122868399.9410602</v>
      </c>
      <c r="O1620" s="19" t="n">
        <v>4624440.257948905</v>
      </c>
      <c r="P1620" s="20" t="n">
        <v>0.03910931493111536</v>
      </c>
      <c r="Q1620" s="27">
        <f>IF(O1620&gt;0,O1620,"")</f>
        <v/>
      </c>
      <c r="R1620" s="28">
        <f>IF(O1620&gt;0,P1620,"")</f>
        <v/>
      </c>
    </row>
    <row r="1621">
      <c r="A1621" t="inlineStr">
        <is>
          <t>280020</t>
        </is>
      </c>
      <c r="B1621" t="inlineStr">
        <is>
          <t>Chi Health St Elizabeth</t>
        </is>
      </c>
      <c r="C1621" t="inlineStr">
        <is>
          <t>Nebraska</t>
        </is>
      </c>
      <c r="D1621" t="inlineStr">
        <is>
          <t>NE</t>
        </is>
      </c>
      <c r="E1621" t="inlineStr">
        <is>
          <t>West North Central</t>
        </is>
      </c>
      <c r="F1621" t="inlineStr">
        <is>
          <t>IPPS</t>
        </is>
      </c>
      <c r="G1621" s="16" t="n">
        <v>1.0273</v>
      </c>
      <c r="H1621" s="16" t="n">
        <v>1.0322</v>
      </c>
      <c r="I1621" s="16" t="n">
        <v>2.1042</v>
      </c>
      <c r="J1621" s="16" t="n">
        <v>2.0999</v>
      </c>
      <c r="K1621" s="17" t="n">
        <v>1579</v>
      </c>
      <c r="L1621" s="16" t="n">
        <v>1</v>
      </c>
      <c r="M1621" s="18" t="n">
        <v>22840009.00794821</v>
      </c>
      <c r="N1621" s="18" t="n">
        <v>23594658.88665626</v>
      </c>
      <c r="O1621" s="19" t="n">
        <v>754649.8787080497</v>
      </c>
      <c r="P1621" s="20" t="n">
        <v>0.03304069969698502</v>
      </c>
      <c r="Q1621" s="27">
        <f>IF(O1621&gt;0,O1621,"")</f>
        <v/>
      </c>
      <c r="R1621" s="28">
        <f>IF(O1621&gt;0,P1621,"")</f>
        <v/>
      </c>
    </row>
    <row r="1622">
      <c r="A1622" t="inlineStr">
        <is>
          <t>280023</t>
        </is>
      </c>
      <c r="B1622" t="inlineStr">
        <is>
          <t>Chi Health St Francis</t>
        </is>
      </c>
      <c r="C1622" t="inlineStr">
        <is>
          <t>Nebraska</t>
        </is>
      </c>
      <c r="D1622" t="inlineStr">
        <is>
          <t>NE</t>
        </is>
      </c>
      <c r="E1622" t="inlineStr">
        <is>
          <t>West North Central</t>
        </is>
      </c>
      <c r="F1622" t="inlineStr">
        <is>
          <t>Rural Referral Center (RRC)</t>
        </is>
      </c>
      <c r="G1622" s="16" t="n">
        <v>1.0273</v>
      </c>
      <c r="H1622" s="16" t="n">
        <v>1.0322</v>
      </c>
      <c r="I1622" s="16" t="n">
        <v>1.9575</v>
      </c>
      <c r="J1622" s="16" t="n">
        <v>1.9564</v>
      </c>
      <c r="K1622" s="17" t="n">
        <v>1158</v>
      </c>
      <c r="L1622" s="16" t="n">
        <v>1</v>
      </c>
      <c r="M1622" s="18" t="n">
        <v>15582511.45078036</v>
      </c>
      <c r="N1622" s="18" t="n">
        <v>16121267.08162836</v>
      </c>
      <c r="O1622" s="19" t="n">
        <v>538755.630847998</v>
      </c>
      <c r="P1622" s="20" t="n">
        <v>0.03457437734281385</v>
      </c>
      <c r="Q1622" s="27">
        <f>IF(O1622&gt;0,O1622,"")</f>
        <v/>
      </c>
      <c r="R1622" s="28">
        <f>IF(O1622&gt;0,P1622,"")</f>
        <v/>
      </c>
    </row>
    <row r="1623">
      <c r="A1623" t="inlineStr">
        <is>
          <t>280032</t>
        </is>
      </c>
      <c r="B1623" t="inlineStr">
        <is>
          <t>Mary Lanning Healthcare</t>
        </is>
      </c>
      <c r="C1623" t="inlineStr">
        <is>
          <t>Nebraska</t>
        </is>
      </c>
      <c r="D1623" t="inlineStr">
        <is>
          <t>NE</t>
        </is>
      </c>
      <c r="E1623" t="inlineStr">
        <is>
          <t>West North Central</t>
        </is>
      </c>
      <c r="F1623" t="inlineStr">
        <is>
          <t>IPPS</t>
        </is>
      </c>
      <c r="G1623" s="16" t="n">
        <v>1.0273</v>
      </c>
      <c r="H1623" s="16" t="n">
        <v>0.9759</v>
      </c>
      <c r="I1623" s="16" t="n">
        <v>1.4274</v>
      </c>
      <c r="J1623" s="16" t="n">
        <v>1.4195</v>
      </c>
      <c r="K1623" s="17" t="n">
        <v>844</v>
      </c>
      <c r="L1623" s="16" t="n">
        <v>1</v>
      </c>
      <c r="M1623" s="18" t="n">
        <v>8281619.322983098</v>
      </c>
      <c r="N1623" s="18" t="n">
        <v>8223177.889432095</v>
      </c>
      <c r="O1623" s="19" t="n">
        <v>-58441.43355100323</v>
      </c>
      <c r="P1623" s="20" t="n">
        <v>-0.007056764054442459</v>
      </c>
      <c r="Q1623" s="27">
        <f>IF(O1623&gt;0,O1623,"")</f>
        <v/>
      </c>
      <c r="R1623" s="28">
        <f>IF(O1623&gt;0,P1623,"")</f>
        <v/>
      </c>
    </row>
    <row r="1624">
      <c r="A1624" t="inlineStr">
        <is>
          <t>280040</t>
        </is>
      </c>
      <c r="B1624" t="inlineStr">
        <is>
          <t>Methodist Hospital</t>
        </is>
      </c>
      <c r="C1624" t="inlineStr">
        <is>
          <t>Nebraska</t>
        </is>
      </c>
      <c r="D1624" t="inlineStr">
        <is>
          <t>NE</t>
        </is>
      </c>
      <c r="E1624" t="inlineStr">
        <is>
          <t>West North Central</t>
        </is>
      </c>
      <c r="F1624" t="inlineStr">
        <is>
          <t>Rural Referral Center (RRC)</t>
        </is>
      </c>
      <c r="G1624" s="16" t="n">
        <v>1.0273</v>
      </c>
      <c r="H1624" s="16" t="n">
        <v>1.022</v>
      </c>
      <c r="I1624" s="16" t="n">
        <v>1.9856</v>
      </c>
      <c r="J1624" s="16" t="n">
        <v>1.9949</v>
      </c>
      <c r="K1624" s="17" t="n">
        <v>5860</v>
      </c>
      <c r="L1624" s="16" t="n">
        <v>1</v>
      </c>
      <c r="M1624" s="18" t="n">
        <v>79986465.21698493</v>
      </c>
      <c r="N1624" s="18" t="n">
        <v>82637924.06331186</v>
      </c>
      <c r="O1624" s="19" t="n">
        <v>2651458.846326932</v>
      </c>
      <c r="P1624" s="20" t="n">
        <v>0.03314884385919709</v>
      </c>
      <c r="Q1624" s="27">
        <f>IF(O1624&gt;0,O1624,"")</f>
        <v/>
      </c>
      <c r="R1624" s="28">
        <f>IF(O1624&gt;0,P1624,"")</f>
        <v/>
      </c>
    </row>
    <row r="1625">
      <c r="A1625" t="inlineStr">
        <is>
          <t>280059</t>
        </is>
      </c>
      <c r="B1625" t="inlineStr">
        <is>
          <t>Twelve Clans Unity Hospital</t>
        </is>
      </c>
      <c r="C1625" t="inlineStr">
        <is>
          <t>Nebraska</t>
        </is>
      </c>
      <c r="D1625" t="inlineStr">
        <is>
          <t>NE</t>
        </is>
      </c>
      <c r="E1625" t="inlineStr">
        <is>
          <t>West North Central</t>
        </is>
      </c>
      <c r="F1625" t="inlineStr">
        <is>
          <t>Indian Health Service (IHS)</t>
        </is>
      </c>
      <c r="G1625" s="16" t="n">
        <v>1.4448</v>
      </c>
      <c r="H1625" s="16" t="n">
        <v>1.4448</v>
      </c>
      <c r="I1625" s="16" t="n">
        <v>0.8758</v>
      </c>
      <c r="J1625" s="16" t="n">
        <v>0.861</v>
      </c>
      <c r="K1625" s="17" t="n">
        <v>1</v>
      </c>
      <c r="L1625" s="16" t="n">
        <v>1</v>
      </c>
      <c r="M1625" s="18" t="n">
        <v>7650.078154089984</v>
      </c>
      <c r="N1625" s="18" t="n">
        <v>7760.54916139776</v>
      </c>
      <c r="O1625" s="19" t="n">
        <v>110.4710073077758</v>
      </c>
      <c r="P1625" s="20" t="n">
        <v>0.01444050702262622</v>
      </c>
      <c r="Q1625" s="27">
        <f>IF(O1625&gt;0,O1625,"")</f>
        <v/>
      </c>
      <c r="R1625" s="28">
        <f>IF(O1625&gt;0,P1625,"")</f>
        <v/>
      </c>
    </row>
    <row r="1626">
      <c r="A1626" t="inlineStr">
        <is>
          <t>280060</t>
        </is>
      </c>
      <c r="B1626" t="inlineStr">
        <is>
          <t>Chi Health Creighton University Medical Center - B</t>
        </is>
      </c>
      <c r="C1626" t="inlineStr">
        <is>
          <t>Nebraska</t>
        </is>
      </c>
      <c r="D1626" t="inlineStr">
        <is>
          <t>NE</t>
        </is>
      </c>
      <c r="E1626" t="inlineStr">
        <is>
          <t>West North Central</t>
        </is>
      </c>
      <c r="F1626" t="inlineStr">
        <is>
          <t>IPPS</t>
        </is>
      </c>
      <c r="G1626" s="16" t="n">
        <v>1.0273</v>
      </c>
      <c r="H1626" s="16" t="n">
        <v>1.022</v>
      </c>
      <c r="I1626" s="16" t="n">
        <v>2.3338</v>
      </c>
      <c r="J1626" s="16" t="n">
        <v>2.3368</v>
      </c>
      <c r="K1626" s="17" t="n">
        <v>3494</v>
      </c>
      <c r="L1626" s="16" t="n">
        <v>1</v>
      </c>
      <c r="M1626" s="18" t="n">
        <v>56054910.14457314</v>
      </c>
      <c r="N1626" s="18" t="n">
        <v>57717179.10734731</v>
      </c>
      <c r="O1626" s="19" t="n">
        <v>1662268.962774165</v>
      </c>
      <c r="P1626" s="20" t="n">
        <v>0.02965429716124689</v>
      </c>
      <c r="Q1626" s="27">
        <f>IF(O1626&gt;0,O1626,"")</f>
        <v/>
      </c>
      <c r="R1626" s="28">
        <f>IF(O1626&gt;0,P1626,"")</f>
        <v/>
      </c>
    </row>
    <row r="1627">
      <c r="A1627" t="inlineStr">
        <is>
          <t>280061</t>
        </is>
      </c>
      <c r="B1627" t="inlineStr">
        <is>
          <t>Regional West Medical Center</t>
        </is>
      </c>
      <c r="C1627" t="inlineStr">
        <is>
          <t>Nebraska</t>
        </is>
      </c>
      <c r="D1627" t="inlineStr">
        <is>
          <t>NE</t>
        </is>
      </c>
      <c r="E1627" t="inlineStr">
        <is>
          <t>West North Central</t>
        </is>
      </c>
      <c r="F1627" t="inlineStr">
        <is>
          <t>SCH/RRC</t>
        </is>
      </c>
      <c r="G1627" s="16" t="n">
        <v>1.0273</v>
      </c>
      <c r="H1627" s="16" t="n">
        <v>0.9759</v>
      </c>
      <c r="I1627" s="16" t="n">
        <v>1.7823</v>
      </c>
      <c r="J1627" s="16" t="n">
        <v>1.7833</v>
      </c>
      <c r="K1627" s="17" t="n">
        <v>1536</v>
      </c>
      <c r="L1627" s="16" t="n">
        <v>1</v>
      </c>
      <c r="M1627" s="18" t="n">
        <v>18819112.8862256</v>
      </c>
      <c r="N1627" s="18" t="n">
        <v>18800849.2477196</v>
      </c>
      <c r="O1627" s="19" t="n">
        <v>-18263.63850599155</v>
      </c>
      <c r="P1627" s="20" t="n">
        <v>-0.0009704834981546542</v>
      </c>
      <c r="Q1627" s="27">
        <f>IF(O1627&gt;0,O1627,"")</f>
        <v/>
      </c>
      <c r="R1627" s="28">
        <f>IF(O1627&gt;0,P1627,"")</f>
        <v/>
      </c>
    </row>
    <row r="1628">
      <c r="A1628" t="inlineStr">
        <is>
          <t>280065</t>
        </is>
      </c>
      <c r="B1628" t="inlineStr">
        <is>
          <t>Great Plains Health</t>
        </is>
      </c>
      <c r="C1628" t="inlineStr">
        <is>
          <t>Nebraska</t>
        </is>
      </c>
      <c r="D1628" t="inlineStr">
        <is>
          <t>NE</t>
        </is>
      </c>
      <c r="E1628" t="inlineStr">
        <is>
          <t>West North Central</t>
        </is>
      </c>
      <c r="F1628" t="inlineStr">
        <is>
          <t>SCH/RRC</t>
        </is>
      </c>
      <c r="G1628" s="16" t="n">
        <v>1.0273</v>
      </c>
      <c r="H1628" s="16" t="n">
        <v>0.9759</v>
      </c>
      <c r="I1628" s="16" t="n">
        <v>1.6049</v>
      </c>
      <c r="J1628" s="16" t="n">
        <v>1.594</v>
      </c>
      <c r="K1628" s="17" t="n">
        <v>2168</v>
      </c>
      <c r="L1628" s="16" t="n">
        <v>1</v>
      </c>
      <c r="M1628" s="18" t="n">
        <v>23918524.19003604</v>
      </c>
      <c r="N1628" s="18" t="n">
        <v>23719713.37353978</v>
      </c>
      <c r="O1628" s="19" t="n">
        <v>-198810.8164962605</v>
      </c>
      <c r="P1628" s="20" t="n">
        <v>-0.008312001815692329</v>
      </c>
      <c r="Q1628" s="27">
        <f>IF(O1628&gt;0,O1628,"")</f>
        <v/>
      </c>
      <c r="R1628" s="28">
        <f>IF(O1628&gt;0,P1628,"")</f>
        <v/>
      </c>
    </row>
    <row r="1629">
      <c r="A1629" t="inlineStr">
        <is>
          <t>280077</t>
        </is>
      </c>
      <c r="B1629" t="inlineStr">
        <is>
          <t>Methodist Fremont Health</t>
        </is>
      </c>
      <c r="C1629" t="inlineStr">
        <is>
          <t>Nebraska</t>
        </is>
      </c>
      <c r="D1629" t="inlineStr">
        <is>
          <t>NE</t>
        </is>
      </c>
      <c r="E1629" t="inlineStr">
        <is>
          <t>West North Central</t>
        </is>
      </c>
      <c r="F1629" t="inlineStr">
        <is>
          <t>Sole Community Hospital (SCH)</t>
        </is>
      </c>
      <c r="G1629" s="16" t="n">
        <v>1.0273</v>
      </c>
      <c r="H1629" s="16" t="n">
        <v>0.9828</v>
      </c>
      <c r="I1629" s="16" t="n">
        <v>1.415</v>
      </c>
      <c r="J1629" s="16" t="n">
        <v>1.4036</v>
      </c>
      <c r="K1629" s="17" t="n">
        <v>983</v>
      </c>
      <c r="L1629" s="16" t="n">
        <v>1</v>
      </c>
      <c r="M1629" s="18" t="n">
        <v>9561743.345710197</v>
      </c>
      <c r="N1629" s="18" t="n">
        <v>9511318.596279114</v>
      </c>
      <c r="O1629" s="19" t="n">
        <v>-50424.74943108298</v>
      </c>
      <c r="P1629" s="20" t="n">
        <v>-0.005273593696039296</v>
      </c>
      <c r="Q1629" s="27">
        <f>IF(O1629&gt;0,O1629,"")</f>
        <v/>
      </c>
      <c r="R1629" s="28">
        <f>IF(O1629&gt;0,P1629,"")</f>
        <v/>
      </c>
    </row>
    <row r="1630">
      <c r="A1630" t="inlineStr">
        <is>
          <t>280081</t>
        </is>
      </c>
      <c r="B1630" t="inlineStr">
        <is>
          <t>Chi Health Immanuel</t>
        </is>
      </c>
      <c r="C1630" t="inlineStr">
        <is>
          <t>Nebraska</t>
        </is>
      </c>
      <c r="D1630" t="inlineStr">
        <is>
          <t>NE</t>
        </is>
      </c>
      <c r="E1630" t="inlineStr">
        <is>
          <t>West North Central</t>
        </is>
      </c>
      <c r="F1630" t="inlineStr">
        <is>
          <t>IPPS</t>
        </is>
      </c>
      <c r="G1630" s="16" t="n">
        <v>1.0273</v>
      </c>
      <c r="H1630" s="16" t="n">
        <v>1.022</v>
      </c>
      <c r="I1630" s="16" t="n">
        <v>1.8116</v>
      </c>
      <c r="J1630" s="16" t="n">
        <v>1.7989</v>
      </c>
      <c r="K1630" s="17" t="n">
        <v>1416</v>
      </c>
      <c r="L1630" s="16" t="n">
        <v>1</v>
      </c>
      <c r="M1630" s="18" t="n">
        <v>17634075.25893939</v>
      </c>
      <c r="N1630" s="18" t="n">
        <v>18006567.26034051</v>
      </c>
      <c r="O1630" s="19" t="n">
        <v>372492.0014011227</v>
      </c>
      <c r="P1630" s="20" t="n">
        <v>0.0211234213266892</v>
      </c>
      <c r="Q1630" s="27">
        <f>IF(O1630&gt;0,O1630,"")</f>
        <v/>
      </c>
      <c r="R1630" s="28">
        <f>IF(O1630&gt;0,P1630,"")</f>
        <v/>
      </c>
    </row>
    <row r="1631">
      <c r="A1631" t="inlineStr">
        <is>
          <t>280105</t>
        </is>
      </c>
      <c r="B1631" t="inlineStr">
        <is>
          <t>Chi Health Midlands</t>
        </is>
      </c>
      <c r="C1631" t="inlineStr">
        <is>
          <t>Nebraska</t>
        </is>
      </c>
      <c r="D1631" t="inlineStr">
        <is>
          <t>NE</t>
        </is>
      </c>
      <c r="E1631" t="inlineStr">
        <is>
          <t>West North Central</t>
        </is>
      </c>
      <c r="F1631" t="inlineStr">
        <is>
          <t>IPPS</t>
        </is>
      </c>
      <c r="G1631" s="16" t="n">
        <v>1.0273</v>
      </c>
      <c r="H1631" s="16" t="n">
        <v>1.022</v>
      </c>
      <c r="I1631" s="16" t="n">
        <v>1.4496</v>
      </c>
      <c r="J1631" s="16" t="n">
        <v>1.4278</v>
      </c>
      <c r="K1631" s="17" t="n">
        <v>324</v>
      </c>
      <c r="L1631" s="16" t="n">
        <v>1</v>
      </c>
      <c r="M1631" s="18" t="n">
        <v>3228645.145478108</v>
      </c>
      <c r="N1631" s="18" t="n">
        <v>3270190.407445241</v>
      </c>
      <c r="O1631" s="19" t="n">
        <v>41545.26196713373</v>
      </c>
      <c r="P1631" s="20" t="n">
        <v>0.01286770769011891</v>
      </c>
      <c r="Q1631" s="27">
        <f>IF(O1631&gt;0,O1631,"")</f>
        <v/>
      </c>
      <c r="R1631" s="28">
        <f>IF(O1631&gt;0,P1631,"")</f>
        <v/>
      </c>
    </row>
    <row r="1632">
      <c r="A1632" t="inlineStr">
        <is>
          <t>280111</t>
        </is>
      </c>
      <c r="B1632" t="inlineStr">
        <is>
          <t>Columbus Community Hospital, Inc</t>
        </is>
      </c>
      <c r="C1632" t="inlineStr">
        <is>
          <t>Nebraska</t>
        </is>
      </c>
      <c r="D1632" t="inlineStr">
        <is>
          <t>NE</t>
        </is>
      </c>
      <c r="E1632" t="inlineStr">
        <is>
          <t>West North Central</t>
        </is>
      </c>
      <c r="F1632" t="inlineStr">
        <is>
          <t>Sole Community Hospital (SCH)</t>
        </is>
      </c>
      <c r="G1632" s="16" t="n">
        <v>1.0273</v>
      </c>
      <c r="H1632" s="16" t="n">
        <v>0.9759</v>
      </c>
      <c r="I1632" s="16" t="n">
        <v>1.3905</v>
      </c>
      <c r="J1632" s="16" t="n">
        <v>1.3912</v>
      </c>
      <c r="K1632" s="17" t="n">
        <v>659</v>
      </c>
      <c r="L1632" s="16" t="n">
        <v>1</v>
      </c>
      <c r="M1632" s="18" t="n">
        <v>6299172.94827359</v>
      </c>
      <c r="N1632" s="18" t="n">
        <v>6292697.071071398</v>
      </c>
      <c r="O1632" s="19" t="n">
        <v>-6475.877202192321</v>
      </c>
      <c r="P1632" s="20" t="n">
        <v>-0.001028051976881689</v>
      </c>
      <c r="Q1632" s="27">
        <f>IF(O1632&gt;0,O1632,"")</f>
        <v/>
      </c>
      <c r="R1632" s="28">
        <f>IF(O1632&gt;0,P1632,"")</f>
        <v/>
      </c>
    </row>
    <row r="1633">
      <c r="A1633" t="inlineStr">
        <is>
          <t>280125</t>
        </is>
      </c>
      <c r="B1633" t="inlineStr">
        <is>
          <t>Faith Regional Health Services</t>
        </is>
      </c>
      <c r="C1633" t="inlineStr">
        <is>
          <t>Nebraska</t>
        </is>
      </c>
      <c r="D1633" t="inlineStr">
        <is>
          <t>NE</t>
        </is>
      </c>
      <c r="E1633" t="inlineStr">
        <is>
          <t>West North Central</t>
        </is>
      </c>
      <c r="F1633" t="inlineStr">
        <is>
          <t>Sole Community Hospital (SCH)</t>
        </is>
      </c>
      <c r="G1633" s="16" t="n">
        <v>1.0273</v>
      </c>
      <c r="H1633" s="16" t="n">
        <v>0.9759</v>
      </c>
      <c r="I1633" s="16" t="n">
        <v>1.873</v>
      </c>
      <c r="J1633" s="16" t="n">
        <v>1.8662</v>
      </c>
      <c r="K1633" s="17" t="n">
        <v>1451</v>
      </c>
      <c r="L1633" s="16" t="n">
        <v>1</v>
      </c>
      <c r="M1633" s="18" t="n">
        <v>18682384.86117967</v>
      </c>
      <c r="N1633" s="18" t="n">
        <v>18586064.47400845</v>
      </c>
      <c r="O1633" s="19" t="n">
        <v>-96320.38717122003</v>
      </c>
      <c r="P1633" s="20" t="n">
        <v>-0.005155679421387214</v>
      </c>
      <c r="Q1633" s="27">
        <f>IF(O1633&gt;0,O1633,"")</f>
        <v/>
      </c>
      <c r="R1633" s="28">
        <f>IF(O1633&gt;0,P1633,"")</f>
        <v/>
      </c>
    </row>
    <row r="1634">
      <c r="A1634" t="inlineStr">
        <is>
          <t>280127</t>
        </is>
      </c>
      <c r="B1634" t="inlineStr">
        <is>
          <t>Lincoln Surgical Hospital</t>
        </is>
      </c>
      <c r="C1634" t="inlineStr">
        <is>
          <t>Nebraska</t>
        </is>
      </c>
      <c r="D1634" t="inlineStr">
        <is>
          <t>NE</t>
        </is>
      </c>
      <c r="E1634" t="inlineStr">
        <is>
          <t>West North Central</t>
        </is>
      </c>
      <c r="F1634" t="inlineStr">
        <is>
          <t>IPPS</t>
        </is>
      </c>
      <c r="G1634" s="16" t="n">
        <v>1.0273</v>
      </c>
      <c r="H1634" s="16" t="n">
        <v>1.0322</v>
      </c>
      <c r="I1634" s="16" t="n">
        <v>2.2963</v>
      </c>
      <c r="J1634" s="16" t="n">
        <v>2.39</v>
      </c>
      <c r="K1634" s="17" t="n">
        <v>105</v>
      </c>
      <c r="L1634" s="16" t="n">
        <v>1</v>
      </c>
      <c r="M1634" s="18" t="n">
        <v>1657467.607057939</v>
      </c>
      <c r="N1634" s="18" t="n">
        <v>1785747.946924578</v>
      </c>
      <c r="O1634" s="19" t="n">
        <v>128280.3398666396</v>
      </c>
      <c r="P1634" s="20" t="n">
        <v>0.07739538276367376</v>
      </c>
      <c r="Q1634" s="27">
        <f>IF(O1634&gt;0,O1634,"")</f>
        <v/>
      </c>
      <c r="R1634" s="28">
        <f>IF(O1634&gt;0,P1634,"")</f>
        <v/>
      </c>
    </row>
    <row r="1635">
      <c r="A1635" t="inlineStr">
        <is>
          <t>280128</t>
        </is>
      </c>
      <c r="B1635" t="inlineStr">
        <is>
          <t>Chi Health Nebraska Heart</t>
        </is>
      </c>
      <c r="C1635" t="inlineStr">
        <is>
          <t>Nebraska</t>
        </is>
      </c>
      <c r="D1635" t="inlineStr">
        <is>
          <t>NE</t>
        </is>
      </c>
      <c r="E1635" t="inlineStr">
        <is>
          <t>West North Central</t>
        </is>
      </c>
      <c r="F1635" t="inlineStr">
        <is>
          <t>IPPS</t>
        </is>
      </c>
      <c r="G1635" s="16" t="n">
        <v>1.0273</v>
      </c>
      <c r="H1635" s="16" t="n">
        <v>1.0322</v>
      </c>
      <c r="I1635" s="16" t="n">
        <v>3.5424</v>
      </c>
      <c r="J1635" s="16" t="n">
        <v>3.5953</v>
      </c>
      <c r="K1635" s="17" t="n">
        <v>1038</v>
      </c>
      <c r="L1635" s="16" t="n">
        <v>1</v>
      </c>
      <c r="M1635" s="18" t="n">
        <v>25276799.13562496</v>
      </c>
      <c r="N1635" s="18" t="n">
        <v>26556170.46476946</v>
      </c>
      <c r="O1635" s="19" t="n">
        <v>1279371.3291445</v>
      </c>
      <c r="P1635" s="20" t="n">
        <v>0.05061445170648059</v>
      </c>
      <c r="Q1635" s="27">
        <f>IF(O1635&gt;0,O1635,"")</f>
        <v/>
      </c>
      <c r="R1635" s="28">
        <f>IF(O1635&gt;0,P1635,"")</f>
        <v/>
      </c>
    </row>
    <row r="1636">
      <c r="A1636" t="inlineStr">
        <is>
          <t>280129</t>
        </is>
      </c>
      <c r="B1636" t="inlineStr">
        <is>
          <t>Orthonebraska Hospital</t>
        </is>
      </c>
      <c r="C1636" t="inlineStr">
        <is>
          <t>Nebraska</t>
        </is>
      </c>
      <c r="D1636" t="inlineStr">
        <is>
          <t>NE</t>
        </is>
      </c>
      <c r="E1636" t="inlineStr">
        <is>
          <t>West North Central</t>
        </is>
      </c>
      <c r="F1636" t="inlineStr">
        <is>
          <t>IPPS</t>
        </is>
      </c>
      <c r="G1636" s="16" t="n">
        <v>1.0273</v>
      </c>
      <c r="H1636" s="16" t="n">
        <v>1.022</v>
      </c>
      <c r="I1636" s="16" t="n">
        <v>3.0875</v>
      </c>
      <c r="J1636" s="16" t="n">
        <v>3.1407</v>
      </c>
      <c r="K1636" s="17" t="n">
        <v>165</v>
      </c>
      <c r="L1636" s="16" t="n">
        <v>1</v>
      </c>
      <c r="M1636" s="18" t="n">
        <v>3502015.267088374</v>
      </c>
      <c r="N1636" s="18" t="n">
        <v>3663287.897571502</v>
      </c>
      <c r="O1636" s="19" t="n">
        <v>161272.6304831281</v>
      </c>
      <c r="P1636" s="20" t="n">
        <v>0.04605137847306203</v>
      </c>
      <c r="Q1636" s="27">
        <f>IF(O1636&gt;0,O1636,"")</f>
        <v/>
      </c>
      <c r="R1636" s="28">
        <f>IF(O1636&gt;0,P1636,"")</f>
        <v/>
      </c>
    </row>
    <row r="1637">
      <c r="A1637" t="inlineStr">
        <is>
          <t>280130</t>
        </is>
      </c>
      <c r="B1637" t="inlineStr">
        <is>
          <t>Chi Health Lakeside</t>
        </is>
      </c>
      <c r="C1637" t="inlineStr">
        <is>
          <t>Nebraska</t>
        </is>
      </c>
      <c r="D1637" t="inlineStr">
        <is>
          <t>NE</t>
        </is>
      </c>
      <c r="E1637" t="inlineStr">
        <is>
          <t>West North Central</t>
        </is>
      </c>
      <c r="F1637" t="inlineStr">
        <is>
          <t>IPPS</t>
        </is>
      </c>
      <c r="G1637" s="16" t="n">
        <v>1.0273</v>
      </c>
      <c r="H1637" s="16" t="n">
        <v>1.022</v>
      </c>
      <c r="I1637" s="16" t="n">
        <v>1.7773</v>
      </c>
      <c r="J1637" s="16" t="n">
        <v>1.7709</v>
      </c>
      <c r="K1637" s="17" t="n">
        <v>1878</v>
      </c>
      <c r="L1637" s="16" t="n">
        <v>1</v>
      </c>
      <c r="M1637" s="18" t="n">
        <v>22944756.51443092</v>
      </c>
      <c r="N1637" s="18" t="n">
        <v>23509872.74214299</v>
      </c>
      <c r="O1637" s="19" t="n">
        <v>565116.2277120724</v>
      </c>
      <c r="P1637" s="20" t="n">
        <v>0.02462942796349341</v>
      </c>
      <c r="Q1637" s="27">
        <f>IF(O1637&gt;0,O1637,"")</f>
        <v/>
      </c>
      <c r="R1637" s="28">
        <f>IF(O1637&gt;0,P1637,"")</f>
        <v/>
      </c>
    </row>
    <row r="1638">
      <c r="A1638" t="inlineStr">
        <is>
          <t>280131</t>
        </is>
      </c>
      <c r="B1638" t="inlineStr">
        <is>
          <t>Midwest Surgical Hospital Llc</t>
        </is>
      </c>
      <c r="C1638" t="inlineStr">
        <is>
          <t>Nebraska</t>
        </is>
      </c>
      <c r="D1638" t="inlineStr">
        <is>
          <t>NE</t>
        </is>
      </c>
      <c r="E1638" t="inlineStr">
        <is>
          <t>West North Central</t>
        </is>
      </c>
      <c r="F1638" t="inlineStr">
        <is>
          <t>IPPS</t>
        </is>
      </c>
      <c r="G1638" s="16" t="n">
        <v>1.0273</v>
      </c>
      <c r="H1638" s="16" t="n">
        <v>1.022</v>
      </c>
      <c r="I1638" s="16" t="n">
        <v>3.235</v>
      </c>
      <c r="J1638" s="16" t="n">
        <v>3.3178</v>
      </c>
      <c r="K1638" s="17" t="n">
        <v>196</v>
      </c>
      <c r="L1638" s="16" t="n">
        <v>1</v>
      </c>
      <c r="M1638" s="18" t="n">
        <v>4358705.042816939</v>
      </c>
      <c r="N1638" s="18" t="n">
        <v>4596919.79681483</v>
      </c>
      <c r="O1638" s="19" t="n">
        <v>238214.7539978912</v>
      </c>
      <c r="P1638" s="20" t="n">
        <v>0.05465264376869559</v>
      </c>
      <c r="Q1638" s="27">
        <f>IF(O1638&gt;0,O1638,"")</f>
        <v/>
      </c>
      <c r="R1638" s="28">
        <f>IF(O1638&gt;0,P1638,"")</f>
        <v/>
      </c>
    </row>
    <row r="1639">
      <c r="A1639" t="inlineStr">
        <is>
          <t>280132</t>
        </is>
      </c>
      <c r="B1639" t="inlineStr">
        <is>
          <t>Bellevue Medical Center</t>
        </is>
      </c>
      <c r="C1639" t="inlineStr">
        <is>
          <t>Nebraska</t>
        </is>
      </c>
      <c r="D1639" t="inlineStr">
        <is>
          <t>NE</t>
        </is>
      </c>
      <c r="E1639" t="inlineStr">
        <is>
          <t>West North Central</t>
        </is>
      </c>
      <c r="F1639" t="inlineStr">
        <is>
          <t>IPPS</t>
        </is>
      </c>
      <c r="G1639" s="16" t="n">
        <v>1.0273</v>
      </c>
      <c r="H1639" s="16" t="n">
        <v>1.022</v>
      </c>
      <c r="I1639" s="16" t="n">
        <v>1.4902</v>
      </c>
      <c r="J1639" s="16" t="n">
        <v>1.4849</v>
      </c>
      <c r="K1639" s="17" t="n">
        <v>1799</v>
      </c>
      <c r="L1639" s="16" t="n">
        <v>1</v>
      </c>
      <c r="M1639" s="18" t="n">
        <v>18429045.69976917</v>
      </c>
      <c r="N1639" s="18" t="n">
        <v>18883783.95124801</v>
      </c>
      <c r="O1639" s="19" t="n">
        <v>454738.2514788359</v>
      </c>
      <c r="P1639" s="20" t="n">
        <v>0.02467508404325742</v>
      </c>
      <c r="Q1639" s="27">
        <f>IF(O1639&gt;0,O1639,"")</f>
        <v/>
      </c>
      <c r="R1639" s="28">
        <f>IF(O1639&gt;0,P1639,"")</f>
        <v/>
      </c>
    </row>
    <row r="1640">
      <c r="A1640" t="inlineStr">
        <is>
          <t>280133</t>
        </is>
      </c>
      <c r="B1640" t="inlineStr">
        <is>
          <t>Nebraska Spine Hospital, Llc</t>
        </is>
      </c>
      <c r="C1640" t="inlineStr">
        <is>
          <t>Nebraska</t>
        </is>
      </c>
      <c r="D1640" t="inlineStr">
        <is>
          <t>NE</t>
        </is>
      </c>
      <c r="E1640" t="inlineStr">
        <is>
          <t>West North Central</t>
        </is>
      </c>
      <c r="F1640" t="inlineStr">
        <is>
          <t>IPPS</t>
        </is>
      </c>
      <c r="G1640" s="16" t="n">
        <v>1.0273</v>
      </c>
      <c r="H1640" s="16" t="n">
        <v>1.022</v>
      </c>
      <c r="I1640" s="16" t="n">
        <v>5.174</v>
      </c>
      <c r="J1640" s="16" t="n">
        <v>5.4093</v>
      </c>
      <c r="K1640" s="17" t="n">
        <v>321</v>
      </c>
      <c r="L1640" s="16" t="n">
        <v>1</v>
      </c>
      <c r="M1640" s="18" t="n">
        <v>11417172.98864884</v>
      </c>
      <c r="N1640" s="18" t="n">
        <v>12274583.17053632</v>
      </c>
      <c r="O1640" s="19" t="n">
        <v>857410.1818874758</v>
      </c>
      <c r="P1640" s="20" t="n">
        <v>0.07509829120920988</v>
      </c>
      <c r="Q1640" s="27">
        <f>IF(O1640&gt;0,O1640,"")</f>
        <v/>
      </c>
      <c r="R1640" s="28">
        <f>IF(O1640&gt;0,P1640,"")</f>
        <v/>
      </c>
    </row>
    <row r="1641">
      <c r="A1641" t="inlineStr">
        <is>
          <t>280134</t>
        </is>
      </c>
      <c r="B1641" t="inlineStr">
        <is>
          <t>Kearney Regional Medical Center</t>
        </is>
      </c>
      <c r="C1641" t="inlineStr">
        <is>
          <t>Nebraska</t>
        </is>
      </c>
      <c r="D1641" t="inlineStr">
        <is>
          <t>NE</t>
        </is>
      </c>
      <c r="E1641" t="inlineStr">
        <is>
          <t>West North Central</t>
        </is>
      </c>
      <c r="F1641" t="inlineStr">
        <is>
          <t>IPPS</t>
        </is>
      </c>
      <c r="G1641" s="16" t="n">
        <v>1.0273</v>
      </c>
      <c r="H1641" s="16" t="n">
        <v>0.9759</v>
      </c>
      <c r="I1641" s="16" t="n">
        <v>2.5167</v>
      </c>
      <c r="J1641" s="16" t="n">
        <v>2.5343</v>
      </c>
      <c r="K1641" s="17" t="n">
        <v>1531</v>
      </c>
      <c r="L1641" s="16" t="n">
        <v>1</v>
      </c>
      <c r="M1641" s="18" t="n">
        <v>26487060.55311022</v>
      </c>
      <c r="N1641" s="18" t="n">
        <v>26631464.90342075</v>
      </c>
      <c r="O1641" s="19" t="n">
        <v>144404.3503105305</v>
      </c>
      <c r="P1641" s="20" t="n">
        <v>0.005451882817309222</v>
      </c>
      <c r="Q1641" s="27">
        <f>IF(O1641&gt;0,O1641,"")</f>
        <v/>
      </c>
      <c r="R1641" s="28">
        <f>IF(O1641&gt;0,P1641,"")</f>
        <v/>
      </c>
    </row>
    <row r="1642">
      <c r="A1642" t="inlineStr">
        <is>
          <t>280139</t>
        </is>
      </c>
      <c r="B1642" t="inlineStr">
        <is>
          <t>Grand Island Regional Medical Center</t>
        </is>
      </c>
      <c r="C1642" t="inlineStr">
        <is>
          <t>Nebraska</t>
        </is>
      </c>
      <c r="D1642" t="inlineStr">
        <is>
          <t>NE</t>
        </is>
      </c>
      <c r="E1642" t="inlineStr">
        <is>
          <t>West North Central</t>
        </is>
      </c>
      <c r="F1642" t="inlineStr">
        <is>
          <t>IPPS</t>
        </is>
      </c>
      <c r="G1642" s="16" t="n">
        <v>1.0273</v>
      </c>
      <c r="H1642" s="16" t="n">
        <v>0.9759</v>
      </c>
      <c r="I1642" s="16" t="n">
        <v>1.8698</v>
      </c>
      <c r="J1642" s="16" t="n">
        <v>1.8857</v>
      </c>
      <c r="K1642" s="17" t="n">
        <v>690</v>
      </c>
      <c r="L1642" s="16" t="n">
        <v>1</v>
      </c>
      <c r="M1642" s="18" t="n">
        <v>8868932.932925571</v>
      </c>
      <c r="N1642" s="18" t="n">
        <v>8930659.548043959</v>
      </c>
      <c r="O1642" s="19" t="n">
        <v>61726.61511838809</v>
      </c>
      <c r="P1642" s="20" t="n">
        <v>0.006959869421182611</v>
      </c>
      <c r="Q1642" s="27">
        <f>IF(O1642&gt;0,O1642,"")</f>
        <v/>
      </c>
      <c r="R1642" s="28">
        <f>IF(O1642&gt;0,P1642,"")</f>
        <v/>
      </c>
    </row>
    <row r="1643">
      <c r="A1643" t="inlineStr">
        <is>
          <t>290001</t>
        </is>
      </c>
      <c r="B1643" t="inlineStr">
        <is>
          <t>Renown Regional Medical Center</t>
        </is>
      </c>
      <c r="C1643" t="inlineStr">
        <is>
          <t>Nevada</t>
        </is>
      </c>
      <c r="D1643" t="inlineStr">
        <is>
          <t>NV</t>
        </is>
      </c>
      <c r="E1643" t="inlineStr">
        <is>
          <t>Mountain</t>
        </is>
      </c>
      <c r="F1643" t="inlineStr">
        <is>
          <t>Rural Referral Center (RRC)</t>
        </is>
      </c>
      <c r="G1643" s="16" t="n">
        <v>1.1165</v>
      </c>
      <c r="H1643" s="16" t="n">
        <v>1.0607</v>
      </c>
      <c r="I1643" s="16" t="n">
        <v>2.0905</v>
      </c>
      <c r="J1643" s="16" t="n">
        <v>2.0918</v>
      </c>
      <c r="K1643" s="17" t="n">
        <v>8013</v>
      </c>
      <c r="L1643" s="16" t="n">
        <v>1</v>
      </c>
      <c r="M1643" s="18" t="n">
        <v>121811509.8576672</v>
      </c>
      <c r="N1643" s="18" t="n">
        <v>121471549.0976562</v>
      </c>
      <c r="O1643" s="19" t="n">
        <v>-339960.7600110024</v>
      </c>
      <c r="P1643" s="20" t="n">
        <v>-0.002790875512570492</v>
      </c>
      <c r="Q1643" s="27">
        <f>IF(O1643&gt;0,O1643,"")</f>
        <v/>
      </c>
      <c r="R1643" s="28">
        <f>IF(O1643&gt;0,P1643,"")</f>
        <v/>
      </c>
    </row>
    <row r="1644">
      <c r="A1644" t="inlineStr">
        <is>
          <t>290003</t>
        </is>
      </c>
      <c r="B1644" t="inlineStr">
        <is>
          <t>Sunrise Hospital And Medical Center</t>
        </is>
      </c>
      <c r="C1644" t="inlineStr">
        <is>
          <t>Nevada</t>
        </is>
      </c>
      <c r="D1644" t="inlineStr">
        <is>
          <t>NV</t>
        </is>
      </c>
      <c r="E1644" t="inlineStr">
        <is>
          <t>Mountain</t>
        </is>
      </c>
      <c r="F1644" t="inlineStr">
        <is>
          <t>Rural Referral Center (RRC)</t>
        </is>
      </c>
      <c r="G1644" s="16" t="n">
        <v>1.1165</v>
      </c>
      <c r="H1644" s="16" t="n">
        <v>1.0607</v>
      </c>
      <c r="I1644" s="16" t="n">
        <v>2.1561</v>
      </c>
      <c r="J1644" s="16" t="n">
        <v>2.1529</v>
      </c>
      <c r="K1644" s="17" t="n">
        <v>5589</v>
      </c>
      <c r="L1644" s="16" t="n">
        <v>1</v>
      </c>
      <c r="M1644" s="18" t="n">
        <v>87628629.79221821</v>
      </c>
      <c r="N1644" s="18" t="n">
        <v>87200150.79321459</v>
      </c>
      <c r="O1644" s="19" t="n">
        <v>-428478.999003619</v>
      </c>
      <c r="P1644" s="20" t="n">
        <v>-0.004889714697349629</v>
      </c>
      <c r="Q1644" s="27">
        <f>IF(O1644&gt;0,O1644,"")</f>
        <v/>
      </c>
      <c r="R1644" s="28">
        <f>IF(O1644&gt;0,P1644,"")</f>
        <v/>
      </c>
    </row>
    <row r="1645">
      <c r="A1645" t="inlineStr">
        <is>
          <t>290005</t>
        </is>
      </c>
      <c r="B1645" t="inlineStr">
        <is>
          <t>North Vista Hospital</t>
        </is>
      </c>
      <c r="C1645" t="inlineStr">
        <is>
          <t>Nevada</t>
        </is>
      </c>
      <c r="D1645" t="inlineStr">
        <is>
          <t>NV</t>
        </is>
      </c>
      <c r="E1645" t="inlineStr">
        <is>
          <t>Mountain</t>
        </is>
      </c>
      <c r="F1645" t="inlineStr">
        <is>
          <t>IPPS</t>
        </is>
      </c>
      <c r="G1645" s="16" t="n">
        <v>1.1165</v>
      </c>
      <c r="H1645" s="16" t="n">
        <v>1.0607</v>
      </c>
      <c r="I1645" s="16" t="n">
        <v>1.6205</v>
      </c>
      <c r="J1645" s="16" t="n">
        <v>1.5995</v>
      </c>
      <c r="K1645" s="17" t="n">
        <v>1437</v>
      </c>
      <c r="L1645" s="16" t="n">
        <v>1</v>
      </c>
      <c r="M1645" s="18" t="n">
        <v>16933581.22206464</v>
      </c>
      <c r="N1645" s="18" t="n">
        <v>16657134.06323915</v>
      </c>
      <c r="O1645" s="19" t="n">
        <v>-276447.1588254943</v>
      </c>
      <c r="P1645" s="20" t="n">
        <v>-0.01632538062682693</v>
      </c>
      <c r="Q1645" s="27">
        <f>IF(O1645&gt;0,O1645,"")</f>
        <v/>
      </c>
      <c r="R1645" s="28">
        <f>IF(O1645&gt;0,P1645,"")</f>
        <v/>
      </c>
    </row>
    <row r="1646">
      <c r="A1646" t="inlineStr">
        <is>
          <t>290007</t>
        </is>
      </c>
      <c r="B1646" t="inlineStr">
        <is>
          <t>University Medical Center</t>
        </is>
      </c>
      <c r="C1646" t="inlineStr">
        <is>
          <t>Nevada</t>
        </is>
      </c>
      <c r="D1646" t="inlineStr">
        <is>
          <t>NV</t>
        </is>
      </c>
      <c r="E1646" t="inlineStr">
        <is>
          <t>Mountain</t>
        </is>
      </c>
      <c r="F1646" t="inlineStr">
        <is>
          <t>IPPS</t>
        </is>
      </c>
      <c r="G1646" s="16" t="n">
        <v>1.1165</v>
      </c>
      <c r="H1646" s="16" t="n">
        <v>1.0607</v>
      </c>
      <c r="I1646" s="16" t="n">
        <v>2.0994</v>
      </c>
      <c r="J1646" s="16" t="n">
        <v>2.1036</v>
      </c>
      <c r="K1646" s="17" t="n">
        <v>2828</v>
      </c>
      <c r="L1646" s="16" t="n">
        <v>1</v>
      </c>
      <c r="M1646" s="18" t="n">
        <v>43173535.00351378</v>
      </c>
      <c r="N1646" s="18" t="n">
        <v>43112363.84771235</v>
      </c>
      <c r="O1646" s="19" t="n">
        <v>-61171.15580143034</v>
      </c>
      <c r="P1646" s="20" t="n">
        <v>-0.001416866971779165</v>
      </c>
      <c r="Q1646" s="27">
        <f>IF(O1646&gt;0,O1646,"")</f>
        <v/>
      </c>
      <c r="R1646" s="28">
        <f>IF(O1646&gt;0,P1646,"")</f>
        <v/>
      </c>
    </row>
    <row r="1647">
      <c r="A1647" t="inlineStr">
        <is>
          <t>290008</t>
        </is>
      </c>
      <c r="B1647" t="inlineStr">
        <is>
          <t>Northeastern Nevada Regional Hospital</t>
        </is>
      </c>
      <c r="C1647" t="inlineStr">
        <is>
          <t>Nevada</t>
        </is>
      </c>
      <c r="D1647" t="inlineStr">
        <is>
          <t>NV</t>
        </is>
      </c>
      <c r="E1647" t="inlineStr">
        <is>
          <t>Mountain</t>
        </is>
      </c>
      <c r="F1647" t="inlineStr">
        <is>
          <t>Sole Community Hospital (SCH)</t>
        </is>
      </c>
      <c r="G1647" s="16" t="n">
        <v>1.1165</v>
      </c>
      <c r="H1647" s="16" t="n">
        <v>1.0607</v>
      </c>
      <c r="I1647" s="16" t="n">
        <v>1.3877</v>
      </c>
      <c r="J1647" s="16" t="n">
        <v>1.3742</v>
      </c>
      <c r="K1647" s="17" t="n">
        <v>669</v>
      </c>
      <c r="L1647" s="16" t="n">
        <v>1</v>
      </c>
      <c r="M1647" s="18" t="n">
        <v>6750947.299822511</v>
      </c>
      <c r="N1647" s="18" t="n">
        <v>6662470.9828082</v>
      </c>
      <c r="O1647" s="19" t="n">
        <v>-88476.31701431144</v>
      </c>
      <c r="P1647" s="20" t="n">
        <v>-0.01310576324846108</v>
      </c>
      <c r="Q1647" s="27">
        <f>IF(O1647&gt;0,O1647,"")</f>
        <v/>
      </c>
      <c r="R1647" s="28">
        <f>IF(O1647&gt;0,P1647,"")</f>
        <v/>
      </c>
    </row>
    <row r="1648">
      <c r="A1648" t="inlineStr">
        <is>
          <t>290009</t>
        </is>
      </c>
      <c r="B1648" t="inlineStr">
        <is>
          <t>Saint Mary'S Regional Medical Center</t>
        </is>
      </c>
      <c r="C1648" t="inlineStr">
        <is>
          <t>Nevada</t>
        </is>
      </c>
      <c r="D1648" t="inlineStr">
        <is>
          <t>NV</t>
        </is>
      </c>
      <c r="E1648" t="inlineStr">
        <is>
          <t>Mountain</t>
        </is>
      </c>
      <c r="F1648" t="inlineStr">
        <is>
          <t>IPPS</t>
        </is>
      </c>
      <c r="G1648" s="16" t="n">
        <v>1.1165</v>
      </c>
      <c r="H1648" s="16" t="n">
        <v>1.0607</v>
      </c>
      <c r="I1648" s="16" t="n">
        <v>2.0982</v>
      </c>
      <c r="J1648" s="16" t="n">
        <v>2.0963</v>
      </c>
      <c r="K1648" s="17" t="n">
        <v>1787</v>
      </c>
      <c r="L1648" s="16" t="n">
        <v>1</v>
      </c>
      <c r="M1648" s="18" t="n">
        <v>27265561.56460172</v>
      </c>
      <c r="N1648" s="18" t="n">
        <v>27147963.42472402</v>
      </c>
      <c r="O1648" s="19" t="n">
        <v>-117598.1398776956</v>
      </c>
      <c r="P1648" s="20" t="n">
        <v>-0.004313065021568112</v>
      </c>
      <c r="Q1648" s="27">
        <f>IF(O1648&gt;0,O1648,"")</f>
        <v/>
      </c>
      <c r="R1648" s="28">
        <f>IF(O1648&gt;0,P1648,"")</f>
        <v/>
      </c>
    </row>
    <row r="1649">
      <c r="A1649" t="inlineStr">
        <is>
          <t>290012</t>
        </is>
      </c>
      <c r="B1649" t="inlineStr">
        <is>
          <t>Saint Rose Dominican Hospitals - Rose De Lima</t>
        </is>
      </c>
      <c r="C1649" t="inlineStr">
        <is>
          <t>Nevada</t>
        </is>
      </c>
      <c r="D1649" t="inlineStr">
        <is>
          <t>NV</t>
        </is>
      </c>
      <c r="E1649" t="inlineStr">
        <is>
          <t>Mountain</t>
        </is>
      </c>
      <c r="F1649" t="inlineStr">
        <is>
          <t>IPPS</t>
        </is>
      </c>
      <c r="G1649" s="16" t="n">
        <v>1.1165</v>
      </c>
      <c r="H1649" s="16" t="n">
        <v>1.0607</v>
      </c>
      <c r="I1649" s="16" t="n">
        <v>1.0914</v>
      </c>
      <c r="J1649" s="16" t="n">
        <v>1.0699</v>
      </c>
      <c r="K1649" s="17" t="n">
        <v>31</v>
      </c>
      <c r="L1649" s="16" t="n">
        <v>1</v>
      </c>
      <c r="M1649" s="18" t="n">
        <v>246030.3333093289</v>
      </c>
      <c r="N1649" s="18" t="n">
        <v>240361.0817672652</v>
      </c>
      <c r="O1649" s="19" t="n">
        <v>-5669.251542063605</v>
      </c>
      <c r="P1649" s="20" t="n">
        <v>-0.02304289664533264</v>
      </c>
      <c r="Q1649" s="27">
        <f>IF(O1649&gt;0,O1649,"")</f>
        <v/>
      </c>
      <c r="R1649" s="28">
        <f>IF(O1649&gt;0,P1649,"")</f>
        <v/>
      </c>
    </row>
    <row r="1650">
      <c r="A1650" t="inlineStr">
        <is>
          <t>290019</t>
        </is>
      </c>
      <c r="B1650" t="inlineStr">
        <is>
          <t>Carson Tahoe Regional Medical Center</t>
        </is>
      </c>
      <c r="C1650" t="inlineStr">
        <is>
          <t>Nevada</t>
        </is>
      </c>
      <c r="D1650" t="inlineStr">
        <is>
          <t>NV</t>
        </is>
      </c>
      <c r="E1650" t="inlineStr">
        <is>
          <t>Mountain</t>
        </is>
      </c>
      <c r="F1650" t="inlineStr">
        <is>
          <t>SCH/RRC</t>
        </is>
      </c>
      <c r="G1650" s="16" t="n">
        <v>1.121</v>
      </c>
      <c r="H1650" s="16" t="n">
        <v>1.065</v>
      </c>
      <c r="I1650" s="16" t="n">
        <v>1.9263</v>
      </c>
      <c r="J1650" s="16" t="n">
        <v>1.9343</v>
      </c>
      <c r="K1650" s="17" t="n">
        <v>3202</v>
      </c>
      <c r="L1650" s="16" t="n">
        <v>1</v>
      </c>
      <c r="M1650" s="18" t="n">
        <v>44976367.22221807</v>
      </c>
      <c r="N1650" s="18" t="n">
        <v>45007808.42645323</v>
      </c>
      <c r="O1650" s="19" t="n">
        <v>31441.20423515141</v>
      </c>
      <c r="P1650" s="20" t="n">
        <v>0.0006990605550645636</v>
      </c>
      <c r="Q1650" s="27">
        <f>IF(O1650&gt;0,O1650,"")</f>
        <v/>
      </c>
      <c r="R1650" s="28">
        <f>IF(O1650&gt;0,P1650,"")</f>
        <v/>
      </c>
    </row>
    <row r="1651">
      <c r="A1651" t="inlineStr">
        <is>
          <t>290021</t>
        </is>
      </c>
      <c r="B1651" t="inlineStr">
        <is>
          <t>Valley Hospital Medical Center</t>
        </is>
      </c>
      <c r="C1651" t="inlineStr">
        <is>
          <t>Nevada</t>
        </is>
      </c>
      <c r="D1651" t="inlineStr">
        <is>
          <t>NV</t>
        </is>
      </c>
      <c r="E1651" t="inlineStr">
        <is>
          <t>Mountain</t>
        </is>
      </c>
      <c r="F1651" t="inlineStr">
        <is>
          <t>IPPS</t>
        </is>
      </c>
      <c r="G1651" s="16" t="n">
        <v>1.1165</v>
      </c>
      <c r="H1651" s="16" t="n">
        <v>1.0607</v>
      </c>
      <c r="I1651" s="16" t="n">
        <v>1.9216</v>
      </c>
      <c r="J1651" s="16" t="n">
        <v>1.9172</v>
      </c>
      <c r="K1651" s="17" t="n">
        <v>2413</v>
      </c>
      <c r="L1651" s="16" t="n">
        <v>1</v>
      </c>
      <c r="M1651" s="18" t="n">
        <v>33718117.80428892</v>
      </c>
      <c r="N1651" s="18" t="n">
        <v>33526175.24615254</v>
      </c>
      <c r="O1651" s="19" t="n">
        <v>-191942.5581363812</v>
      </c>
      <c r="P1651" s="20" t="n">
        <v>-0.005692564432287684</v>
      </c>
      <c r="Q1651" s="27">
        <f>IF(O1651&gt;0,O1651,"")</f>
        <v/>
      </c>
      <c r="R1651" s="28">
        <f>IF(O1651&gt;0,P1651,"")</f>
        <v/>
      </c>
    </row>
    <row r="1652">
      <c r="A1652" t="inlineStr">
        <is>
          <t>290032</t>
        </is>
      </c>
      <c r="B1652" t="inlineStr">
        <is>
          <t>Northern Nevada Medical Center</t>
        </is>
      </c>
      <c r="C1652" t="inlineStr">
        <is>
          <t>Nevada</t>
        </is>
      </c>
      <c r="D1652" t="inlineStr">
        <is>
          <t>NV</t>
        </is>
      </c>
      <c r="E1652" t="inlineStr">
        <is>
          <t>Mountain</t>
        </is>
      </c>
      <c r="F1652" t="inlineStr">
        <is>
          <t>Rural Referral Center (RRC)</t>
        </is>
      </c>
      <c r="G1652" s="16" t="n">
        <v>1.364</v>
      </c>
      <c r="H1652" s="16" t="n">
        <v>1.2958</v>
      </c>
      <c r="I1652" s="16" t="n">
        <v>2.1383</v>
      </c>
      <c r="J1652" s="16" t="n">
        <v>2.1446</v>
      </c>
      <c r="K1652" s="17" t="n">
        <v>2204</v>
      </c>
      <c r="L1652" s="16" t="n">
        <v>1</v>
      </c>
      <c r="M1652" s="18" t="n">
        <v>39469136.74213067</v>
      </c>
      <c r="N1652" s="18" t="n">
        <v>39364858.0611431</v>
      </c>
      <c r="O1652" s="19" t="n">
        <v>-104278.6809875742</v>
      </c>
      <c r="P1652" s="20" t="n">
        <v>-0.002642030953675853</v>
      </c>
      <c r="Q1652" s="27">
        <f>IF(O1652&gt;0,O1652,"")</f>
        <v/>
      </c>
      <c r="R1652" s="28">
        <f>IF(O1652&gt;0,P1652,"")</f>
        <v/>
      </c>
    </row>
    <row r="1653">
      <c r="A1653" t="inlineStr">
        <is>
          <t>290039</t>
        </is>
      </c>
      <c r="B1653" t="inlineStr">
        <is>
          <t>Mountainview Hospital</t>
        </is>
      </c>
      <c r="C1653" t="inlineStr">
        <is>
          <t>Nevada</t>
        </is>
      </c>
      <c r="D1653" t="inlineStr">
        <is>
          <t>NV</t>
        </is>
      </c>
      <c r="E1653" t="inlineStr">
        <is>
          <t>Mountain</t>
        </is>
      </c>
      <c r="F1653" t="inlineStr">
        <is>
          <t>IPPS</t>
        </is>
      </c>
      <c r="G1653" s="16" t="n">
        <v>1.1165</v>
      </c>
      <c r="H1653" s="16" t="n">
        <v>1.0607</v>
      </c>
      <c r="I1653" s="16" t="n">
        <v>1.9342</v>
      </c>
      <c r="J1653" s="16" t="n">
        <v>1.9303</v>
      </c>
      <c r="K1653" s="17" t="n">
        <v>5945</v>
      </c>
      <c r="L1653" s="16" t="n">
        <v>1</v>
      </c>
      <c r="M1653" s="18" t="n">
        <v>83617321.08607601</v>
      </c>
      <c r="N1653" s="18" t="n">
        <v>83164108.85625933</v>
      </c>
      <c r="O1653" s="19" t="n">
        <v>-453212.2298166752</v>
      </c>
      <c r="P1653" s="20" t="n">
        <v>-0.005420075935584408</v>
      </c>
      <c r="Q1653" s="27">
        <f>IF(O1653&gt;0,O1653,"")</f>
        <v/>
      </c>
      <c r="R1653" s="28">
        <f>IF(O1653&gt;0,P1653,"")</f>
        <v/>
      </c>
    </row>
    <row r="1654">
      <c r="A1654" t="inlineStr">
        <is>
          <t>290041</t>
        </is>
      </c>
      <c r="B1654" t="inlineStr">
        <is>
          <t>Summerlin Hospital Medical Center</t>
        </is>
      </c>
      <c r="C1654" t="inlineStr">
        <is>
          <t>Nevada</t>
        </is>
      </c>
      <c r="D1654" t="inlineStr">
        <is>
          <t>NV</t>
        </is>
      </c>
      <c r="E1654" t="inlineStr">
        <is>
          <t>Mountain</t>
        </is>
      </c>
      <c r="F1654" t="inlineStr">
        <is>
          <t>IPPS</t>
        </is>
      </c>
      <c r="G1654" s="16" t="n">
        <v>1.1165</v>
      </c>
      <c r="H1654" s="16" t="n">
        <v>1.0607</v>
      </c>
      <c r="I1654" s="16" t="n">
        <v>1.697</v>
      </c>
      <c r="J1654" s="16" t="n">
        <v>1.692</v>
      </c>
      <c r="K1654" s="17" t="n">
        <v>3134</v>
      </c>
      <c r="L1654" s="16" t="n">
        <v>1</v>
      </c>
      <c r="M1654" s="18" t="n">
        <v>38674423.280299</v>
      </c>
      <c r="N1654" s="18" t="n">
        <v>38428958.94393407</v>
      </c>
      <c r="O1654" s="19" t="n">
        <v>-245464.3363649324</v>
      </c>
      <c r="P1654" s="20" t="n">
        <v>-0.006346942385821522</v>
      </c>
      <c r="Q1654" s="27">
        <f>IF(O1654&gt;0,O1654,"")</f>
        <v/>
      </c>
      <c r="R1654" s="28">
        <f>IF(O1654&gt;0,P1654,"")</f>
        <v/>
      </c>
    </row>
    <row r="1655">
      <c r="A1655" t="inlineStr">
        <is>
          <t>290045</t>
        </is>
      </c>
      <c r="B1655" t="inlineStr">
        <is>
          <t>Saint Rose Dominican Hospitals - Siena Campus</t>
        </is>
      </c>
      <c r="C1655" t="inlineStr">
        <is>
          <t>Nevada</t>
        </is>
      </c>
      <c r="D1655" t="inlineStr">
        <is>
          <t>NV</t>
        </is>
      </c>
      <c r="E1655" t="inlineStr">
        <is>
          <t>Mountain</t>
        </is>
      </c>
      <c r="F1655" t="inlineStr">
        <is>
          <t>Rural Referral Center (RRC)</t>
        </is>
      </c>
      <c r="G1655" s="16" t="n">
        <v>1.1165</v>
      </c>
      <c r="H1655" s="16" t="n">
        <v>1.0607</v>
      </c>
      <c r="I1655" s="16" t="n">
        <v>1.9414</v>
      </c>
      <c r="J1655" s="16" t="n">
        <v>1.9374</v>
      </c>
      <c r="K1655" s="17" t="n">
        <v>5019</v>
      </c>
      <c r="L1655" s="16" t="n">
        <v>1</v>
      </c>
      <c r="M1655" s="18" t="n">
        <v>70855771.74999566</v>
      </c>
      <c r="N1655" s="18" t="n">
        <v>70468618.85542515</v>
      </c>
      <c r="O1655" s="19" t="n">
        <v>-387152.8945705146</v>
      </c>
      <c r="P1655" s="20" t="n">
        <v>-0.005463957063886447</v>
      </c>
      <c r="Q1655" s="27">
        <f>IF(O1655&gt;0,O1655,"")</f>
        <v/>
      </c>
      <c r="R1655" s="28">
        <f>IF(O1655&gt;0,P1655,"")</f>
        <v/>
      </c>
    </row>
    <row r="1656">
      <c r="A1656" t="inlineStr">
        <is>
          <t>290046</t>
        </is>
      </c>
      <c r="B1656" t="inlineStr">
        <is>
          <t>Spring Valley Hospital Medical Center</t>
        </is>
      </c>
      <c r="C1656" t="inlineStr">
        <is>
          <t>Nevada</t>
        </is>
      </c>
      <c r="D1656" t="inlineStr">
        <is>
          <t>NV</t>
        </is>
      </c>
      <c r="E1656" t="inlineStr">
        <is>
          <t>Mountain</t>
        </is>
      </c>
      <c r="F1656" t="inlineStr">
        <is>
          <t>IPPS</t>
        </is>
      </c>
      <c r="G1656" s="16" t="n">
        <v>1.1165</v>
      </c>
      <c r="H1656" s="16" t="n">
        <v>1.0607</v>
      </c>
      <c r="I1656" s="16" t="n">
        <v>1.9726</v>
      </c>
      <c r="J1656" s="16" t="n">
        <v>1.9647</v>
      </c>
      <c r="K1656" s="17" t="n">
        <v>2741</v>
      </c>
      <c r="L1656" s="16" t="n">
        <v>1</v>
      </c>
      <c r="M1656" s="18" t="n">
        <v>39317969.00894019</v>
      </c>
      <c r="N1656" s="18" t="n">
        <v>39026944.36173619</v>
      </c>
      <c r="O1656" s="19" t="n">
        <v>-291024.6472040042</v>
      </c>
      <c r="P1656" s="20" t="n">
        <v>-0.007401822996956697</v>
      </c>
      <c r="Q1656" s="27">
        <f>IF(O1656&gt;0,O1656,"")</f>
        <v/>
      </c>
      <c r="R1656" s="28">
        <f>IF(O1656&gt;0,P1656,"")</f>
        <v/>
      </c>
    </row>
    <row r="1657">
      <c r="A1657" t="inlineStr">
        <is>
          <t>290047</t>
        </is>
      </c>
      <c r="B1657" t="inlineStr">
        <is>
          <t>Southern Hills Hospital And Medical Center</t>
        </is>
      </c>
      <c r="C1657" t="inlineStr">
        <is>
          <t>Nevada</t>
        </is>
      </c>
      <c r="D1657" t="inlineStr">
        <is>
          <t>NV</t>
        </is>
      </c>
      <c r="E1657" t="inlineStr">
        <is>
          <t>Mountain</t>
        </is>
      </c>
      <c r="F1657" t="inlineStr">
        <is>
          <t>Rural Referral Center (RRC)</t>
        </is>
      </c>
      <c r="G1657" s="16" t="n">
        <v>1.3999</v>
      </c>
      <c r="H1657" s="16" t="n">
        <v>1.4068</v>
      </c>
      <c r="I1657" s="16" t="n">
        <v>2.0211</v>
      </c>
      <c r="J1657" s="16" t="n">
        <v>2.0182</v>
      </c>
      <c r="K1657" s="17" t="n">
        <v>2631</v>
      </c>
      <c r="L1657" s="16" t="n">
        <v>1</v>
      </c>
      <c r="M1657" s="18" t="n">
        <v>45384203.12438993</v>
      </c>
      <c r="N1657" s="18" t="n">
        <v>46932258.32500575</v>
      </c>
      <c r="O1657" s="19" t="n">
        <v>1548055.200615823</v>
      </c>
      <c r="P1657" s="20" t="n">
        <v>0.03411000070603603</v>
      </c>
      <c r="Q1657" s="27">
        <f>IF(O1657&gt;0,O1657,"")</f>
        <v/>
      </c>
      <c r="R1657" s="28">
        <f>IF(O1657&gt;0,P1657,"")</f>
        <v/>
      </c>
    </row>
    <row r="1658">
      <c r="A1658" t="inlineStr">
        <is>
          <t>290049</t>
        </is>
      </c>
      <c r="B1658" t="inlineStr">
        <is>
          <t>Renown South Meadows Medical Center</t>
        </is>
      </c>
      <c r="C1658" t="inlineStr">
        <is>
          <t>Nevada</t>
        </is>
      </c>
      <c r="D1658" t="inlineStr">
        <is>
          <t>NV</t>
        </is>
      </c>
      <c r="E1658" t="inlineStr">
        <is>
          <t>Mountain</t>
        </is>
      </c>
      <c r="F1658" t="inlineStr">
        <is>
          <t>IPPS</t>
        </is>
      </c>
      <c r="G1658" s="16" t="n">
        <v>1.1165</v>
      </c>
      <c r="H1658" s="16" t="n">
        <v>1.0607</v>
      </c>
      <c r="I1658" s="16" t="n">
        <v>1.5792</v>
      </c>
      <c r="J1658" s="16" t="n">
        <v>1.5684</v>
      </c>
      <c r="K1658" s="17" t="n">
        <v>1538</v>
      </c>
      <c r="L1658" s="16" t="n">
        <v>1</v>
      </c>
      <c r="M1658" s="18" t="n">
        <v>17661861.81208207</v>
      </c>
      <c r="N1658" s="18" t="n">
        <v>17481248.14649943</v>
      </c>
      <c r="O1658" s="19" t="n">
        <v>-180613.6655826494</v>
      </c>
      <c r="P1658" s="20" t="n">
        <v>-0.01022619628124911</v>
      </c>
      <c r="Q1658" s="27">
        <f>IF(O1658&gt;0,O1658,"")</f>
        <v/>
      </c>
      <c r="R1658" s="28">
        <f>IF(O1658&gt;0,P1658,"")</f>
        <v/>
      </c>
    </row>
    <row r="1659">
      <c r="A1659" t="inlineStr">
        <is>
          <t>290053</t>
        </is>
      </c>
      <c r="B1659" t="inlineStr">
        <is>
          <t>Saint Rose Dominican Hospitals - San Martin Campus</t>
        </is>
      </c>
      <c r="C1659" t="inlineStr">
        <is>
          <t>Nevada</t>
        </is>
      </c>
      <c r="D1659" t="inlineStr">
        <is>
          <t>NV</t>
        </is>
      </c>
      <c r="E1659" t="inlineStr">
        <is>
          <t>Mountain</t>
        </is>
      </c>
      <c r="F1659" t="inlineStr">
        <is>
          <t>Rural Referral Center (RRC)</t>
        </is>
      </c>
      <c r="G1659" s="16" t="n">
        <v>1.1165</v>
      </c>
      <c r="H1659" s="16" t="n">
        <v>1.0607</v>
      </c>
      <c r="I1659" s="16" t="n">
        <v>1.9787</v>
      </c>
      <c r="J1659" s="16" t="n">
        <v>1.9822</v>
      </c>
      <c r="K1659" s="17" t="n">
        <v>1453</v>
      </c>
      <c r="L1659" s="16" t="n">
        <v>1</v>
      </c>
      <c r="M1659" s="18" t="n">
        <v>20906848.86574665</v>
      </c>
      <c r="N1659" s="18" t="n">
        <v>20872398.34936317</v>
      </c>
      <c r="O1659" s="19" t="n">
        <v>-34450.51638348028</v>
      </c>
      <c r="P1659" s="20" t="n">
        <v>-0.001647810083896636</v>
      </c>
      <c r="Q1659" s="27">
        <f>IF(O1659&gt;0,O1659,"")</f>
        <v/>
      </c>
      <c r="R1659" s="28">
        <f>IF(O1659&gt;0,P1659,"")</f>
        <v/>
      </c>
    </row>
    <row r="1660">
      <c r="A1660" t="inlineStr">
        <is>
          <t>290054</t>
        </is>
      </c>
      <c r="B1660" t="inlineStr">
        <is>
          <t>Centennial Hills Hospital Medical Center</t>
        </is>
      </c>
      <c r="C1660" t="inlineStr">
        <is>
          <t>Nevada</t>
        </is>
      </c>
      <c r="D1660" t="inlineStr">
        <is>
          <t>NV</t>
        </is>
      </c>
      <c r="E1660" t="inlineStr">
        <is>
          <t>Mountain</t>
        </is>
      </c>
      <c r="F1660" t="inlineStr">
        <is>
          <t>IPPS</t>
        </is>
      </c>
      <c r="G1660" s="16" t="n">
        <v>1.1165</v>
      </c>
      <c r="H1660" s="16" t="n">
        <v>1.0607</v>
      </c>
      <c r="I1660" s="16" t="n">
        <v>1.6899</v>
      </c>
      <c r="J1660" s="16" t="n">
        <v>1.6808</v>
      </c>
      <c r="K1660" s="17" t="n">
        <v>3101</v>
      </c>
      <c r="L1660" s="16" t="n">
        <v>1</v>
      </c>
      <c r="M1660" s="18" t="n">
        <v>38107089.84212369</v>
      </c>
      <c r="N1660" s="18" t="n">
        <v>37772616.92328601</v>
      </c>
      <c r="O1660" s="19" t="n">
        <v>-334472.9188376814</v>
      </c>
      <c r="P1660" s="20" t="n">
        <v>-0.008777183464373449</v>
      </c>
      <c r="Q1660" s="27">
        <f>IF(O1660&gt;0,O1660,"")</f>
        <v/>
      </c>
      <c r="R1660" s="28">
        <f>IF(O1660&gt;0,P1660,"")</f>
        <v/>
      </c>
    </row>
    <row r="1661">
      <c r="A1661" t="inlineStr">
        <is>
          <t>290057</t>
        </is>
      </c>
      <c r="B1661" t="inlineStr">
        <is>
          <t>Henderson Hospital</t>
        </is>
      </c>
      <c r="C1661" t="inlineStr">
        <is>
          <t>Nevada</t>
        </is>
      </c>
      <c r="D1661" t="inlineStr">
        <is>
          <t>NV</t>
        </is>
      </c>
      <c r="E1661" t="inlineStr">
        <is>
          <t>Mountain</t>
        </is>
      </c>
      <c r="F1661" t="inlineStr">
        <is>
          <t>IPPS</t>
        </is>
      </c>
      <c r="G1661" s="16" t="n">
        <v>1.1165</v>
      </c>
      <c r="H1661" s="16" t="n">
        <v>1.0607</v>
      </c>
      <c r="I1661" s="16" t="n">
        <v>1.6648</v>
      </c>
      <c r="J1661" s="16" t="n">
        <v>1.6539</v>
      </c>
      <c r="K1661" s="17" t="n">
        <v>3247</v>
      </c>
      <c r="L1661" s="16" t="n">
        <v>1</v>
      </c>
      <c r="M1661" s="18" t="n">
        <v>39308581.09166607</v>
      </c>
      <c r="N1661" s="18" t="n">
        <v>38918026.04732294</v>
      </c>
      <c r="O1661" s="19" t="n">
        <v>-390555.0443431363</v>
      </c>
      <c r="P1661" s="20" t="n">
        <v>-0.009935617961695875</v>
      </c>
      <c r="Q1661" s="27">
        <f>IF(O1661&gt;0,O1661,"")</f>
        <v/>
      </c>
      <c r="R1661" s="28">
        <f>IF(O1661&gt;0,P1661,"")</f>
        <v/>
      </c>
    </row>
    <row r="1662">
      <c r="A1662" t="inlineStr">
        <is>
          <t>290058</t>
        </is>
      </c>
      <c r="B1662" t="inlineStr">
        <is>
          <t>Dignity Health St Rose Dominican N L V  Campus</t>
        </is>
      </c>
      <c r="C1662" t="inlineStr">
        <is>
          <t>Nevada</t>
        </is>
      </c>
      <c r="D1662" t="inlineStr">
        <is>
          <t>NV</t>
        </is>
      </c>
      <c r="E1662" t="inlineStr">
        <is>
          <t>Mountain</t>
        </is>
      </c>
      <c r="F1662" t="inlineStr">
        <is>
          <t>IPPS</t>
        </is>
      </c>
      <c r="G1662" s="16" t="n">
        <v>1.1165</v>
      </c>
      <c r="H1662" s="16" t="n">
        <v>1.0607</v>
      </c>
      <c r="I1662" s="16" t="n">
        <v>1.2084</v>
      </c>
      <c r="J1662" s="16" t="n">
        <v>1.1942</v>
      </c>
      <c r="K1662" s="17" t="n">
        <v>36</v>
      </c>
      <c r="L1662" s="16" t="n">
        <v>1</v>
      </c>
      <c r="M1662" s="18" t="n">
        <v>316341.5433197889</v>
      </c>
      <c r="N1662" s="18" t="n">
        <v>311557.9489935101</v>
      </c>
      <c r="O1662" s="19" t="n">
        <v>-4783.594326278835</v>
      </c>
      <c r="P1662" s="20" t="n">
        <v>-0.01512161278622552</v>
      </c>
      <c r="Q1662" s="27">
        <f>IF(O1662&gt;0,O1662,"")</f>
        <v/>
      </c>
      <c r="R1662" s="28">
        <f>IF(O1662&gt;0,P1662,"")</f>
        <v/>
      </c>
    </row>
    <row r="1663">
      <c r="A1663" t="inlineStr">
        <is>
          <t>300001</t>
        </is>
      </c>
      <c r="B1663" t="inlineStr">
        <is>
          <t>Concord Hospital</t>
        </is>
      </c>
      <c r="C1663" t="inlineStr">
        <is>
          <t>New Hampshire</t>
        </is>
      </c>
      <c r="D1663" t="inlineStr">
        <is>
          <t>NH</t>
        </is>
      </c>
      <c r="E1663" t="inlineStr">
        <is>
          <t>New England</t>
        </is>
      </c>
      <c r="F1663" t="inlineStr">
        <is>
          <t>IPPS</t>
        </is>
      </c>
      <c r="G1663" s="16" t="n">
        <v>1.0752</v>
      </c>
      <c r="H1663" s="16" t="n">
        <v>1.1344</v>
      </c>
      <c r="I1663" s="16" t="n">
        <v>2.0091</v>
      </c>
      <c r="J1663" s="16" t="n">
        <v>2.0118</v>
      </c>
      <c r="K1663" s="17" t="n">
        <v>4505</v>
      </c>
      <c r="L1663" s="16" t="n">
        <v>1</v>
      </c>
      <c r="M1663" s="18" t="n">
        <v>64151243.4932956</v>
      </c>
      <c r="N1663" s="18" t="n">
        <v>68752652.35029279</v>
      </c>
      <c r="O1663" s="19" t="n">
        <v>4601408.856997192</v>
      </c>
      <c r="P1663" s="20" t="n">
        <v>0.07172750840719218</v>
      </c>
      <c r="Q1663" s="27">
        <f>IF(O1663&gt;0,O1663,"")</f>
        <v/>
      </c>
      <c r="R1663" s="28">
        <f>IF(O1663&gt;0,P1663,"")</f>
        <v/>
      </c>
    </row>
    <row r="1664">
      <c r="A1664" t="inlineStr">
        <is>
          <t>300003</t>
        </is>
      </c>
      <c r="B1664" t="inlineStr">
        <is>
          <t>Mary Hitchcock Memorial Hospital</t>
        </is>
      </c>
      <c r="C1664" t="inlineStr">
        <is>
          <t>New Hampshire</t>
        </is>
      </c>
      <c r="D1664" t="inlineStr">
        <is>
          <t>NH</t>
        </is>
      </c>
      <c r="E1664" t="inlineStr">
        <is>
          <t>New England</t>
        </is>
      </c>
      <c r="F1664" t="inlineStr">
        <is>
          <t>SCH/RRC</t>
        </is>
      </c>
      <c r="G1664" s="16" t="n">
        <v>1.0752</v>
      </c>
      <c r="H1664" s="16" t="n">
        <v>1.1344</v>
      </c>
      <c r="I1664" s="16" t="n">
        <v>2.4605</v>
      </c>
      <c r="J1664" s="16" t="n">
        <v>2.466</v>
      </c>
      <c r="K1664" s="17" t="n">
        <v>6809</v>
      </c>
      <c r="L1664" s="16" t="n">
        <v>1</v>
      </c>
      <c r="M1664" s="18" t="n">
        <v>118745027.8364698</v>
      </c>
      <c r="N1664" s="18" t="n">
        <v>127375606.3529121</v>
      </c>
      <c r="O1664" s="19" t="n">
        <v>8630578.516442239</v>
      </c>
      <c r="P1664" s="20" t="n">
        <v>0.07268159916832791</v>
      </c>
      <c r="Q1664" s="27">
        <f>IF(O1664&gt;0,O1664,"")</f>
        <v/>
      </c>
      <c r="R1664" s="28">
        <f>IF(O1664&gt;0,P1664,"")</f>
        <v/>
      </c>
    </row>
    <row r="1665">
      <c r="A1665" t="inlineStr">
        <is>
          <t>300005</t>
        </is>
      </c>
      <c r="B1665" t="inlineStr">
        <is>
          <t>Concord Hospital- Laconia</t>
        </is>
      </c>
      <c r="C1665" t="inlineStr">
        <is>
          <t>New Hampshire</t>
        </is>
      </c>
      <c r="D1665" t="inlineStr">
        <is>
          <t>NH</t>
        </is>
      </c>
      <c r="E1665" t="inlineStr">
        <is>
          <t>New England</t>
        </is>
      </c>
      <c r="F1665" t="inlineStr">
        <is>
          <t>SCH/RRC</t>
        </is>
      </c>
      <c r="G1665" s="16" t="n">
        <v>1.0752</v>
      </c>
      <c r="H1665" s="16" t="n">
        <v>1.1344</v>
      </c>
      <c r="I1665" s="16" t="n">
        <v>1.4769</v>
      </c>
      <c r="J1665" s="16" t="n">
        <v>1.4663</v>
      </c>
      <c r="K1665" s="17" t="n">
        <v>1405</v>
      </c>
      <c r="L1665" s="16" t="n">
        <v>1</v>
      </c>
      <c r="M1665" s="18" t="n">
        <v>14707408.14962551</v>
      </c>
      <c r="N1665" s="18" t="n">
        <v>15628202.02850178</v>
      </c>
      <c r="O1665" s="19" t="n">
        <v>920793.8788762726</v>
      </c>
      <c r="P1665" s="20" t="n">
        <v>0.06260748797535197</v>
      </c>
      <c r="Q1665" s="27">
        <f>IF(O1665&gt;0,O1665,"")</f>
        <v/>
      </c>
      <c r="R1665" s="28">
        <f>IF(O1665&gt;0,P1665,"")</f>
        <v/>
      </c>
    </row>
    <row r="1666">
      <c r="A1666" t="inlineStr">
        <is>
          <t>300011</t>
        </is>
      </c>
      <c r="B1666" t="inlineStr">
        <is>
          <t>St Joseph Hospital</t>
        </is>
      </c>
      <c r="C1666" t="inlineStr">
        <is>
          <t>New Hampshire</t>
        </is>
      </c>
      <c r="D1666" t="inlineStr">
        <is>
          <t>NH</t>
        </is>
      </c>
      <c r="E1666" t="inlineStr">
        <is>
          <t>New England</t>
        </is>
      </c>
      <c r="F1666" t="inlineStr">
        <is>
          <t>IPPS</t>
        </is>
      </c>
      <c r="G1666" s="16" t="n">
        <v>1.1155</v>
      </c>
      <c r="H1666" s="16" t="n">
        <v>1.1344</v>
      </c>
      <c r="I1666" s="16" t="n">
        <v>1.4733</v>
      </c>
      <c r="J1666" s="16" t="n">
        <v>1.4643</v>
      </c>
      <c r="K1666" s="17" t="n">
        <v>1858</v>
      </c>
      <c r="L1666" s="16" t="n">
        <v>1</v>
      </c>
      <c r="M1666" s="18" t="n">
        <v>19893612.76211667</v>
      </c>
      <c r="N1666" s="18" t="n">
        <v>20638856.43165696</v>
      </c>
      <c r="O1666" s="19" t="n">
        <v>745243.6695402898</v>
      </c>
      <c r="P1666" s="20" t="n">
        <v>0.03746145451063844</v>
      </c>
      <c r="Q1666" s="27">
        <f>IF(O1666&gt;0,O1666,"")</f>
        <v/>
      </c>
      <c r="R1666" s="28">
        <f>IF(O1666&gt;0,P1666,"")</f>
        <v/>
      </c>
    </row>
    <row r="1667">
      <c r="A1667" t="inlineStr">
        <is>
          <t>300012</t>
        </is>
      </c>
      <c r="B1667" t="inlineStr">
        <is>
          <t>Elliot Hospital</t>
        </is>
      </c>
      <c r="C1667" t="inlineStr">
        <is>
          <t>New Hampshire</t>
        </is>
      </c>
      <c r="D1667" t="inlineStr">
        <is>
          <t>NH</t>
        </is>
      </c>
      <c r="E1667" t="inlineStr">
        <is>
          <t>New England</t>
        </is>
      </c>
      <c r="F1667" t="inlineStr">
        <is>
          <t>Rural Referral Center (RRC)</t>
        </is>
      </c>
      <c r="G1667" s="16" t="n">
        <v>1.0752</v>
      </c>
      <c r="H1667" s="16" t="n">
        <v>1.1344</v>
      </c>
      <c r="I1667" s="16" t="n">
        <v>1.6804</v>
      </c>
      <c r="J1667" s="16" t="n">
        <v>1.6758</v>
      </c>
      <c r="K1667" s="17" t="n">
        <v>3676</v>
      </c>
      <c r="L1667" s="16" t="n">
        <v>1</v>
      </c>
      <c r="M1667" s="18" t="n">
        <v>43782131.96604817</v>
      </c>
      <c r="N1667" s="18" t="n">
        <v>46731266.00962087</v>
      </c>
      <c r="O1667" s="19" t="n">
        <v>2949134.043572694</v>
      </c>
      <c r="P1667" s="20" t="n">
        <v>0.06735930643714805</v>
      </c>
      <c r="Q1667" s="27">
        <f>IF(O1667&gt;0,O1667,"")</f>
        <v/>
      </c>
      <c r="R1667" s="28">
        <f>IF(O1667&gt;0,P1667,"")</f>
        <v/>
      </c>
    </row>
    <row r="1668">
      <c r="A1668" t="inlineStr">
        <is>
          <t>300014</t>
        </is>
      </c>
      <c r="B1668" t="inlineStr">
        <is>
          <t>Frisbie Memorial Hospital</t>
        </is>
      </c>
      <c r="C1668" t="inlineStr">
        <is>
          <t>New Hampshire</t>
        </is>
      </c>
      <c r="D1668" t="inlineStr">
        <is>
          <t>NH</t>
        </is>
      </c>
      <c r="E1668" t="inlineStr">
        <is>
          <t>New England</t>
        </is>
      </c>
      <c r="F1668" t="inlineStr">
        <is>
          <t>IPPS</t>
        </is>
      </c>
      <c r="G1668" s="16" t="n">
        <v>1.0752</v>
      </c>
      <c r="H1668" s="16" t="n">
        <v>1.1344</v>
      </c>
      <c r="I1668" s="16" t="n">
        <v>1.3721</v>
      </c>
      <c r="J1668" s="16" t="n">
        <v>1.3569</v>
      </c>
      <c r="K1668" s="17" t="n">
        <v>385</v>
      </c>
      <c r="L1668" s="16" t="n">
        <v>1</v>
      </c>
      <c r="M1668" s="18" t="n">
        <v>3744167.109673526</v>
      </c>
      <c r="N1668" s="18" t="n">
        <v>3962948.512768365</v>
      </c>
      <c r="O1668" s="19" t="n">
        <v>218781.4030948398</v>
      </c>
      <c r="P1668" s="20" t="n">
        <v>0.05843259573793877</v>
      </c>
      <c r="Q1668" s="27">
        <f>IF(O1668&gt;0,O1668,"")</f>
        <v/>
      </c>
      <c r="R1668" s="28">
        <f>IF(O1668&gt;0,P1668,"")</f>
        <v/>
      </c>
    </row>
    <row r="1669">
      <c r="A1669" t="inlineStr">
        <is>
          <t>300017</t>
        </is>
      </c>
      <c r="B1669" t="inlineStr">
        <is>
          <t>Parkland Medical Center</t>
        </is>
      </c>
      <c r="C1669" t="inlineStr">
        <is>
          <t>New Hampshire</t>
        </is>
      </c>
      <c r="D1669" t="inlineStr">
        <is>
          <t>NH</t>
        </is>
      </c>
      <c r="E1669" t="inlineStr">
        <is>
          <t>New England</t>
        </is>
      </c>
      <c r="F1669" t="inlineStr">
        <is>
          <t>IPPS</t>
        </is>
      </c>
      <c r="G1669" s="16" t="n">
        <v>1.0911</v>
      </c>
      <c r="H1669" s="16" t="n">
        <v>1.1344</v>
      </c>
      <c r="I1669" s="16" t="n">
        <v>1.4844</v>
      </c>
      <c r="J1669" s="16" t="n">
        <v>1.4706</v>
      </c>
      <c r="K1669" s="17" t="n">
        <v>1411</v>
      </c>
      <c r="L1669" s="16" t="n">
        <v>1</v>
      </c>
      <c r="M1669" s="18" t="n">
        <v>14993641.16478509</v>
      </c>
      <c r="N1669" s="18" t="n">
        <v>15740967.90323181</v>
      </c>
      <c r="O1669" s="19" t="n">
        <v>747326.7384467181</v>
      </c>
      <c r="P1669" s="20" t="n">
        <v>0.04984291208742087</v>
      </c>
      <c r="Q1669" s="27">
        <f>IF(O1669&gt;0,O1669,"")</f>
        <v/>
      </c>
      <c r="R1669" s="28">
        <f>IF(O1669&gt;0,P1669,"")</f>
        <v/>
      </c>
    </row>
    <row r="1670">
      <c r="A1670" t="inlineStr">
        <is>
          <t>300018</t>
        </is>
      </c>
      <c r="B1670" t="inlineStr">
        <is>
          <t>Wentworth-Douglass Hospital</t>
        </is>
      </c>
      <c r="C1670" t="inlineStr">
        <is>
          <t>New Hampshire</t>
        </is>
      </c>
      <c r="D1670" t="inlineStr">
        <is>
          <t>NH</t>
        </is>
      </c>
      <c r="E1670" t="inlineStr">
        <is>
          <t>New England</t>
        </is>
      </c>
      <c r="F1670" t="inlineStr">
        <is>
          <t>Rural Referral Center (RRC)</t>
        </is>
      </c>
      <c r="G1670" s="16" t="n">
        <v>1.0752</v>
      </c>
      <c r="H1670" s="16" t="n">
        <v>1.1344</v>
      </c>
      <c r="I1670" s="16" t="n">
        <v>1.5226</v>
      </c>
      <c r="J1670" s="16" t="n">
        <v>1.5154</v>
      </c>
      <c r="K1670" s="17" t="n">
        <v>3385</v>
      </c>
      <c r="L1670" s="16" t="n">
        <v>1</v>
      </c>
      <c r="M1670" s="18" t="n">
        <v>36530299.13844162</v>
      </c>
      <c r="N1670" s="18" t="n">
        <v>38913098.54797649</v>
      </c>
      <c r="O1670" s="19" t="n">
        <v>2382799.409534864</v>
      </c>
      <c r="P1670" s="20" t="n">
        <v>0.06522802894398948</v>
      </c>
      <c r="Q1670" s="27">
        <f>IF(O1670&gt;0,O1670,"")</f>
        <v/>
      </c>
      <c r="R1670" s="28">
        <f>IF(O1670&gt;0,P1670,"")</f>
        <v/>
      </c>
    </row>
    <row r="1671">
      <c r="A1671" t="inlineStr">
        <is>
          <t>300019</t>
        </is>
      </c>
      <c r="B1671" t="inlineStr">
        <is>
          <t>Cheshire Medical Center</t>
        </is>
      </c>
      <c r="C1671" t="inlineStr">
        <is>
          <t>New Hampshire</t>
        </is>
      </c>
      <c r="D1671" t="inlineStr">
        <is>
          <t>NH</t>
        </is>
      </c>
      <c r="E1671" t="inlineStr">
        <is>
          <t>New England</t>
        </is>
      </c>
      <c r="F1671" t="inlineStr">
        <is>
          <t>Rural Referral Center (RRC)</t>
        </is>
      </c>
      <c r="G1671" s="16" t="n">
        <v>1.0752</v>
      </c>
      <c r="H1671" s="16" t="n">
        <v>1.1344</v>
      </c>
      <c r="I1671" s="16" t="n">
        <v>1.5895</v>
      </c>
      <c r="J1671" s="16" t="n">
        <v>1.5741</v>
      </c>
      <c r="K1671" s="17" t="n">
        <v>1360</v>
      </c>
      <c r="L1671" s="16" t="n">
        <v>1</v>
      </c>
      <c r="M1671" s="18" t="n">
        <v>15321742.90489117</v>
      </c>
      <c r="N1671" s="18" t="n">
        <v>16239815.28822901</v>
      </c>
      <c r="O1671" s="19" t="n">
        <v>918072.3833378404</v>
      </c>
      <c r="P1671" s="20" t="n">
        <v>0.05991957893019882</v>
      </c>
      <c r="Q1671" s="27">
        <f>IF(O1671&gt;0,O1671,"")</f>
        <v/>
      </c>
      <c r="R1671" s="28">
        <f>IF(O1671&gt;0,P1671,"")</f>
        <v/>
      </c>
    </row>
    <row r="1672">
      <c r="A1672" t="inlineStr">
        <is>
          <t>300020</t>
        </is>
      </c>
      <c r="B1672" t="inlineStr">
        <is>
          <t>Southern Nh Medical Center</t>
        </is>
      </c>
      <c r="C1672" t="inlineStr">
        <is>
          <t>New Hampshire</t>
        </is>
      </c>
      <c r="D1672" t="inlineStr">
        <is>
          <t>NH</t>
        </is>
      </c>
      <c r="E1672" t="inlineStr">
        <is>
          <t>New England</t>
        </is>
      </c>
      <c r="F1672" t="inlineStr">
        <is>
          <t>IPPS</t>
        </is>
      </c>
      <c r="G1672" s="16" t="n">
        <v>1.1155</v>
      </c>
      <c r="H1672" s="16" t="n">
        <v>1.1344</v>
      </c>
      <c r="I1672" s="16" t="n">
        <v>1.6499</v>
      </c>
      <c r="J1672" s="16" t="n">
        <v>1.6423</v>
      </c>
      <c r="K1672" s="17" t="n">
        <v>2568</v>
      </c>
      <c r="L1672" s="16" t="n">
        <v>1</v>
      </c>
      <c r="M1672" s="18" t="n">
        <v>30791397.72116015</v>
      </c>
      <c r="N1672" s="18" t="n">
        <v>31993177.11320598</v>
      </c>
      <c r="O1672" s="19" t="n">
        <v>1201779.392045829</v>
      </c>
      <c r="P1672" s="20" t="n">
        <v>0.03902971222446179</v>
      </c>
      <c r="Q1672" s="27">
        <f>IF(O1672&gt;0,O1672,"")</f>
        <v/>
      </c>
      <c r="R1672" s="28">
        <f>IF(O1672&gt;0,P1672,"")</f>
        <v/>
      </c>
    </row>
    <row r="1673">
      <c r="A1673" t="inlineStr">
        <is>
          <t>300023</t>
        </is>
      </c>
      <c r="B1673" t="inlineStr">
        <is>
          <t>Exeter Hospital Inc</t>
        </is>
      </c>
      <c r="C1673" t="inlineStr">
        <is>
          <t>New Hampshire</t>
        </is>
      </c>
      <c r="D1673" t="inlineStr">
        <is>
          <t>NH</t>
        </is>
      </c>
      <c r="E1673" t="inlineStr">
        <is>
          <t>New England</t>
        </is>
      </c>
      <c r="F1673" t="inlineStr">
        <is>
          <t>Rural Referral Center (RRC)</t>
        </is>
      </c>
      <c r="G1673" s="16" t="n">
        <v>1.0752</v>
      </c>
      <c r="H1673" s="16" t="n">
        <v>1.1344</v>
      </c>
      <c r="I1673" s="16" t="n">
        <v>1.6251</v>
      </c>
      <c r="J1673" s="16" t="n">
        <v>1.6152</v>
      </c>
      <c r="K1673" s="17" t="n">
        <v>1775</v>
      </c>
      <c r="L1673" s="16" t="n">
        <v>1</v>
      </c>
      <c r="M1673" s="18" t="n">
        <v>20445002.96091127</v>
      </c>
      <c r="N1673" s="18" t="n">
        <v>21748761.02639735</v>
      </c>
      <c r="O1673" s="19" t="n">
        <v>1303758.065486085</v>
      </c>
      <c r="P1673" s="20" t="n">
        <v>0.06376903285261125</v>
      </c>
      <c r="Q1673" s="27">
        <f>IF(O1673&gt;0,O1673,"")</f>
        <v/>
      </c>
      <c r="R1673" s="28">
        <f>IF(O1673&gt;0,P1673,"")</f>
        <v/>
      </c>
    </row>
    <row r="1674">
      <c r="A1674" t="inlineStr">
        <is>
          <t>300029</t>
        </is>
      </c>
      <c r="B1674" t="inlineStr">
        <is>
          <t>Portsmouth Regional Hospital</t>
        </is>
      </c>
      <c r="C1674" t="inlineStr">
        <is>
          <t>New Hampshire</t>
        </is>
      </c>
      <c r="D1674" t="inlineStr">
        <is>
          <t>NH</t>
        </is>
      </c>
      <c r="E1674" t="inlineStr">
        <is>
          <t>New England</t>
        </is>
      </c>
      <c r="F1674" t="inlineStr">
        <is>
          <t>IPPS</t>
        </is>
      </c>
      <c r="G1674" s="16" t="n">
        <v>1.0911</v>
      </c>
      <c r="H1674" s="16" t="n">
        <v>1.1344</v>
      </c>
      <c r="I1674" s="16" t="n">
        <v>2.0266</v>
      </c>
      <c r="J1674" s="16" t="n">
        <v>2.0293</v>
      </c>
      <c r="K1674" s="17" t="n">
        <v>3681</v>
      </c>
      <c r="L1674" s="16" t="n">
        <v>1</v>
      </c>
      <c r="M1674" s="18" t="n">
        <v>53402674.67336718</v>
      </c>
      <c r="N1674" s="18" t="n">
        <v>56665918.25682274</v>
      </c>
      <c r="O1674" s="19" t="n">
        <v>3263243.583455555</v>
      </c>
      <c r="P1674" s="20" t="n">
        <v>0.06110636973550297</v>
      </c>
      <c r="Q1674" s="27">
        <f>IF(O1674&gt;0,O1674,"")</f>
        <v/>
      </c>
      <c r="R1674" s="28">
        <f>IF(O1674&gt;0,P1674,"")</f>
        <v/>
      </c>
    </row>
    <row r="1675">
      <c r="A1675" t="inlineStr">
        <is>
          <t>300034</t>
        </is>
      </c>
      <c r="B1675" t="inlineStr">
        <is>
          <t>Catholic Medical Center</t>
        </is>
      </c>
      <c r="C1675" t="inlineStr">
        <is>
          <t>New Hampshire</t>
        </is>
      </c>
      <c r="D1675" t="inlineStr">
        <is>
          <t>NH</t>
        </is>
      </c>
      <c r="E1675" t="inlineStr">
        <is>
          <t>New England</t>
        </is>
      </c>
      <c r="F1675" t="inlineStr">
        <is>
          <t>IPPS</t>
        </is>
      </c>
      <c r="G1675" s="16" t="n">
        <v>1.1155</v>
      </c>
      <c r="H1675" s="16" t="n">
        <v>1.1665</v>
      </c>
      <c r="I1675" s="16" t="n">
        <v>2.2282</v>
      </c>
      <c r="J1675" s="16" t="n">
        <v>2.2455</v>
      </c>
      <c r="K1675" s="17" t="n">
        <v>2942</v>
      </c>
      <c r="L1675" s="16" t="n">
        <v>1</v>
      </c>
      <c r="M1675" s="18" t="n">
        <v>47640202.59878264</v>
      </c>
      <c r="N1675" s="18" t="n">
        <v>51089976.82335596</v>
      </c>
      <c r="O1675" s="19" t="n">
        <v>3449774.224573322</v>
      </c>
      <c r="P1675" s="20" t="n">
        <v>0.07241308887006023</v>
      </c>
      <c r="Q1675" s="27">
        <f>IF(O1675&gt;0,O1675,"")</f>
        <v/>
      </c>
      <c r="R1675" s="28">
        <f>IF(O1675&gt;0,P1675,"")</f>
        <v/>
      </c>
    </row>
    <row r="1676">
      <c r="A1676" t="inlineStr">
        <is>
          <t>310001</t>
        </is>
      </c>
      <c r="B1676" t="inlineStr">
        <is>
          <t>Hackensack University Medical Center</t>
        </is>
      </c>
      <c r="C1676" t="inlineStr">
        <is>
          <t>New Jersey</t>
        </is>
      </c>
      <c r="D1676" t="inlineStr">
        <is>
          <t>NJ</t>
        </is>
      </c>
      <c r="E1676" t="inlineStr">
        <is>
          <t>Middle Atlantic</t>
        </is>
      </c>
      <c r="F1676" t="inlineStr">
        <is>
          <t>IPPS</t>
        </is>
      </c>
      <c r="G1676" s="16" t="n">
        <v>1.2714</v>
      </c>
      <c r="H1676" s="16" t="n">
        <v>1.326</v>
      </c>
      <c r="I1676" s="16" t="n">
        <v>2.5547</v>
      </c>
      <c r="J1676" s="16" t="n">
        <v>2.5603</v>
      </c>
      <c r="K1676" s="17" t="n">
        <v>9380</v>
      </c>
      <c r="L1676" s="16" t="n">
        <v>1</v>
      </c>
      <c r="M1676" s="18" t="n">
        <v>190798032.9865035</v>
      </c>
      <c r="N1676" s="18" t="n">
        <v>203342050.7596603</v>
      </c>
      <c r="O1676" s="19" t="n">
        <v>12544017.77315679</v>
      </c>
      <c r="P1676" s="20" t="n">
        <v>0.06574500573621805</v>
      </c>
      <c r="Q1676" s="27">
        <f>IF(O1676&gt;0,O1676,"")</f>
        <v/>
      </c>
      <c r="R1676" s="28">
        <f>IF(O1676&gt;0,P1676,"")</f>
        <v/>
      </c>
    </row>
    <row r="1677">
      <c r="A1677" t="inlineStr">
        <is>
          <t>310002</t>
        </is>
      </c>
      <c r="B1677" t="inlineStr">
        <is>
          <t>Newark Beth Israel Medical Center</t>
        </is>
      </c>
      <c r="C1677" t="inlineStr">
        <is>
          <t>New Jersey</t>
        </is>
      </c>
      <c r="D1677" t="inlineStr">
        <is>
          <t>NJ</t>
        </is>
      </c>
      <c r="E1677" t="inlineStr">
        <is>
          <t>Middle Atlantic</t>
        </is>
      </c>
      <c r="F1677" t="inlineStr">
        <is>
          <t>IPPS</t>
        </is>
      </c>
      <c r="G1677" s="16" t="n">
        <v>1.2345</v>
      </c>
      <c r="H1677" s="16" t="n">
        <v>1.2896</v>
      </c>
      <c r="I1677" s="16" t="n">
        <v>2.6213</v>
      </c>
      <c r="J1677" s="16" t="n">
        <v>2.628</v>
      </c>
      <c r="K1677" s="17" t="n">
        <v>1542</v>
      </c>
      <c r="L1677" s="16" t="n">
        <v>1</v>
      </c>
      <c r="M1677" s="18" t="n">
        <v>31518697.45761806</v>
      </c>
      <c r="N1677" s="18" t="n">
        <v>33633427.28287756</v>
      </c>
      <c r="O1677" s="19" t="n">
        <v>2114729.825259507</v>
      </c>
      <c r="P1677" s="20" t="n">
        <v>0.06709445490579362</v>
      </c>
      <c r="Q1677" s="27">
        <f>IF(O1677&gt;0,O1677,"")</f>
        <v/>
      </c>
      <c r="R1677" s="28">
        <f>IF(O1677&gt;0,P1677,"")</f>
        <v/>
      </c>
    </row>
    <row r="1678">
      <c r="A1678" t="inlineStr">
        <is>
          <t>310003</t>
        </is>
      </c>
      <c r="B1678" t="inlineStr">
        <is>
          <t>Palisades Medical Center</t>
        </is>
      </c>
      <c r="C1678" t="inlineStr">
        <is>
          <t>New Jersey</t>
        </is>
      </c>
      <c r="D1678" t="inlineStr">
        <is>
          <t>NJ</t>
        </is>
      </c>
      <c r="E1678" t="inlineStr">
        <is>
          <t>Middle Atlantic</t>
        </is>
      </c>
      <c r="F1678" t="inlineStr">
        <is>
          <t>IPPS</t>
        </is>
      </c>
      <c r="G1678" s="16" t="n">
        <v>1.2714</v>
      </c>
      <c r="H1678" s="16" t="n">
        <v>1.326</v>
      </c>
      <c r="I1678" s="16" t="n">
        <v>1.6341</v>
      </c>
      <c r="J1678" s="16" t="n">
        <v>1.622</v>
      </c>
      <c r="K1678" s="17" t="n">
        <v>1141</v>
      </c>
      <c r="L1678" s="16" t="n">
        <v>1</v>
      </c>
      <c r="M1678" s="18" t="n">
        <v>14845520.22921434</v>
      </c>
      <c r="N1678" s="18" t="n">
        <v>15670036.17001026</v>
      </c>
      <c r="O1678" s="19" t="n">
        <v>824515.9407959189</v>
      </c>
      <c r="P1678" s="20" t="n">
        <v>0.05553971353414498</v>
      </c>
      <c r="Q1678" s="27">
        <f>IF(O1678&gt;0,O1678,"")</f>
        <v/>
      </c>
      <c r="R1678" s="28">
        <f>IF(O1678&gt;0,P1678,"")</f>
        <v/>
      </c>
    </row>
    <row r="1679">
      <c r="A1679" t="inlineStr">
        <is>
          <t>310005</t>
        </is>
      </c>
      <c r="B1679" t="inlineStr">
        <is>
          <t>Hunterdon Medical Center</t>
        </is>
      </c>
      <c r="C1679" t="inlineStr">
        <is>
          <t>New Jersey</t>
        </is>
      </c>
      <c r="D1679" t="inlineStr">
        <is>
          <t>NJ</t>
        </is>
      </c>
      <c r="E1679" t="inlineStr">
        <is>
          <t>Middle Atlantic</t>
        </is>
      </c>
      <c r="F1679" t="inlineStr">
        <is>
          <t>IPPS</t>
        </is>
      </c>
      <c r="G1679" s="16" t="n">
        <v>1.1687</v>
      </c>
      <c r="H1679" s="16" t="n">
        <v>1.1253</v>
      </c>
      <c r="I1679" s="16" t="n">
        <v>1.5849</v>
      </c>
      <c r="J1679" s="16" t="n">
        <v>1.574</v>
      </c>
      <c r="K1679" s="17" t="n">
        <v>3059</v>
      </c>
      <c r="L1679" s="16" t="n">
        <v>1</v>
      </c>
      <c r="M1679" s="18" t="n">
        <v>36383186.91190012</v>
      </c>
      <c r="N1679" s="18" t="n">
        <v>36323825.35809253</v>
      </c>
      <c r="O1679" s="19" t="n">
        <v>-59361.55380758643</v>
      </c>
      <c r="P1679" s="20" t="n">
        <v>-0.001631565534688513</v>
      </c>
      <c r="Q1679" s="27">
        <f>IF(O1679&gt;0,O1679,"")</f>
        <v/>
      </c>
      <c r="R1679" s="28">
        <f>IF(O1679&gt;0,P1679,"")</f>
        <v/>
      </c>
    </row>
    <row r="1680">
      <c r="A1680" t="inlineStr">
        <is>
          <t>310006</t>
        </is>
      </c>
      <c r="B1680" t="inlineStr">
        <is>
          <t>St Mary'S General Hospital</t>
        </is>
      </c>
      <c r="C1680" t="inlineStr">
        <is>
          <t>New Jersey</t>
        </is>
      </c>
      <c r="D1680" t="inlineStr">
        <is>
          <t>NJ</t>
        </is>
      </c>
      <c r="E1680" t="inlineStr">
        <is>
          <t>Middle Atlantic</t>
        </is>
      </c>
      <c r="F1680" t="inlineStr">
        <is>
          <t>IPPS</t>
        </is>
      </c>
      <c r="G1680" s="16" t="n">
        <v>1.2714</v>
      </c>
      <c r="H1680" s="16" t="n">
        <v>1.326</v>
      </c>
      <c r="I1680" s="16" t="n">
        <v>1.7083</v>
      </c>
      <c r="J1680" s="16" t="n">
        <v>1.7105</v>
      </c>
      <c r="K1680" s="17" t="n">
        <v>1138</v>
      </c>
      <c r="L1680" s="16" t="n">
        <v>1</v>
      </c>
      <c r="M1680" s="18" t="n">
        <v>15478809.29678508</v>
      </c>
      <c r="N1680" s="18" t="n">
        <v>16481580.09052635</v>
      </c>
      <c r="O1680" s="19" t="n">
        <v>1002770.793741273</v>
      </c>
      <c r="P1680" s="20" t="n">
        <v>0.06478345811454286</v>
      </c>
      <c r="Q1680" s="27">
        <f>IF(O1680&gt;0,O1680,"")</f>
        <v/>
      </c>
      <c r="R1680" s="28">
        <f>IF(O1680&gt;0,P1680,"")</f>
        <v/>
      </c>
    </row>
    <row r="1681">
      <c r="A1681" t="inlineStr">
        <is>
          <t>310008</t>
        </is>
      </c>
      <c r="B1681" t="inlineStr">
        <is>
          <t>Holy Name Medical Center</t>
        </is>
      </c>
      <c r="C1681" t="inlineStr">
        <is>
          <t>New Jersey</t>
        </is>
      </c>
      <c r="D1681" t="inlineStr">
        <is>
          <t>NJ</t>
        </is>
      </c>
      <c r="E1681" t="inlineStr">
        <is>
          <t>Middle Atlantic</t>
        </is>
      </c>
      <c r="F1681" t="inlineStr">
        <is>
          <t>IPPS</t>
        </is>
      </c>
      <c r="G1681" s="16" t="n">
        <v>1.2714</v>
      </c>
      <c r="H1681" s="16" t="n">
        <v>1.326</v>
      </c>
      <c r="I1681" s="16" t="n">
        <v>1.5646</v>
      </c>
      <c r="J1681" s="16" t="n">
        <v>1.5597</v>
      </c>
      <c r="K1681" s="17" t="n">
        <v>3658</v>
      </c>
      <c r="L1681" s="16" t="n">
        <v>1</v>
      </c>
      <c r="M1681" s="18" t="n">
        <v>45569910.30363451</v>
      </c>
      <c r="N1681" s="18" t="n">
        <v>48307913.27061147</v>
      </c>
      <c r="O1681" s="19" t="n">
        <v>2738002.966976963</v>
      </c>
      <c r="P1681" s="20" t="n">
        <v>0.06008357156583186</v>
      </c>
      <c r="Q1681" s="27">
        <f>IF(O1681&gt;0,O1681,"")</f>
        <v/>
      </c>
      <c r="R1681" s="28">
        <f>IF(O1681&gt;0,P1681,"")</f>
        <v/>
      </c>
    </row>
    <row r="1682">
      <c r="A1682" t="inlineStr">
        <is>
          <t>310009</t>
        </is>
      </c>
      <c r="B1682" t="inlineStr">
        <is>
          <t>Clara Maass Medical Center</t>
        </is>
      </c>
      <c r="C1682" t="inlineStr">
        <is>
          <t>New Jersey</t>
        </is>
      </c>
      <c r="D1682" t="inlineStr">
        <is>
          <t>NJ</t>
        </is>
      </c>
      <c r="E1682" t="inlineStr">
        <is>
          <t>Middle Atlantic</t>
        </is>
      </c>
      <c r="F1682" t="inlineStr">
        <is>
          <t>IPPS</t>
        </is>
      </c>
      <c r="G1682" s="16" t="n">
        <v>1.2345</v>
      </c>
      <c r="H1682" s="16" t="n">
        <v>1.2896</v>
      </c>
      <c r="I1682" s="16" t="n">
        <v>1.7241</v>
      </c>
      <c r="J1682" s="16" t="n">
        <v>1.715</v>
      </c>
      <c r="K1682" s="17" t="n">
        <v>2159</v>
      </c>
      <c r="L1682" s="16" t="n">
        <v>1</v>
      </c>
      <c r="M1682" s="18" t="n">
        <v>29025670.07621356</v>
      </c>
      <c r="N1682" s="18" t="n">
        <v>30731103.60413286</v>
      </c>
      <c r="O1682" s="19" t="n">
        <v>1705433.527919307</v>
      </c>
      <c r="P1682" s="20" t="n">
        <v>0.05875604330378249</v>
      </c>
      <c r="Q1682" s="27">
        <f>IF(O1682&gt;0,O1682,"")</f>
        <v/>
      </c>
      <c r="R1682" s="28">
        <f>IF(O1682&gt;0,P1682,"")</f>
        <v/>
      </c>
    </row>
    <row r="1683">
      <c r="A1683" t="inlineStr">
        <is>
          <t>310010</t>
        </is>
      </c>
      <c r="B1683" t="inlineStr">
        <is>
          <t>Penn Medicine Princeton Medical Center</t>
        </is>
      </c>
      <c r="C1683" t="inlineStr">
        <is>
          <t>New Jersey</t>
        </is>
      </c>
      <c r="D1683" t="inlineStr">
        <is>
          <t>NJ</t>
        </is>
      </c>
      <c r="E1683" t="inlineStr">
        <is>
          <t>Middle Atlantic</t>
        </is>
      </c>
      <c r="F1683" t="inlineStr">
        <is>
          <t>IPPS</t>
        </is>
      </c>
      <c r="G1683" s="16" t="n">
        <v>1.1936</v>
      </c>
      <c r="H1683" s="16" t="n">
        <v>1.1621</v>
      </c>
      <c r="I1683" s="16" t="n">
        <v>1.552</v>
      </c>
      <c r="J1683" s="16" t="n">
        <v>1.5444</v>
      </c>
      <c r="K1683" s="17" t="n">
        <v>4759</v>
      </c>
      <c r="L1683" s="16" t="n">
        <v>1</v>
      </c>
      <c r="M1683" s="18" t="n">
        <v>56247333.33092111</v>
      </c>
      <c r="N1683" s="18" t="n">
        <v>56691463.11543522</v>
      </c>
      <c r="O1683" s="19" t="n">
        <v>444129.7845141068</v>
      </c>
      <c r="P1683" s="20" t="n">
        <v>0.007896014943520055</v>
      </c>
      <c r="Q1683" s="27">
        <f>IF(O1683&gt;0,O1683,"")</f>
        <v/>
      </c>
      <c r="R1683" s="28">
        <f>IF(O1683&gt;0,P1683,"")</f>
        <v/>
      </c>
    </row>
    <row r="1684">
      <c r="A1684" t="inlineStr">
        <is>
          <t>310011</t>
        </is>
      </c>
      <c r="B1684" t="inlineStr">
        <is>
          <t>Cooper University Hospital Cape Regional, Inc.</t>
        </is>
      </c>
      <c r="C1684" t="inlineStr">
        <is>
          <t>New Jersey</t>
        </is>
      </c>
      <c r="D1684" t="inlineStr">
        <is>
          <t>NJ</t>
        </is>
      </c>
      <c r="E1684" t="inlineStr">
        <is>
          <t>Middle Atlantic</t>
        </is>
      </c>
      <c r="F1684" t="inlineStr">
        <is>
          <t>IPPS</t>
        </is>
      </c>
      <c r="G1684" s="16" t="n">
        <v>1.1687</v>
      </c>
      <c r="H1684" s="16" t="n">
        <v>1.1253</v>
      </c>
      <c r="I1684" s="16" t="n">
        <v>1.4721</v>
      </c>
      <c r="J1684" s="16" t="n">
        <v>1.4596</v>
      </c>
      <c r="K1684" s="17" t="n">
        <v>2541</v>
      </c>
      <c r="L1684" s="16" t="n">
        <v>1</v>
      </c>
      <c r="M1684" s="18" t="n">
        <v>28071225.4964609</v>
      </c>
      <c r="N1684" s="18" t="n">
        <v>27979882.97221131</v>
      </c>
      <c r="O1684" s="19" t="n">
        <v>-91342.52424958348</v>
      </c>
      <c r="P1684" s="20" t="n">
        <v>-0.003253955701403188</v>
      </c>
      <c r="Q1684" s="27">
        <f>IF(O1684&gt;0,O1684,"")</f>
        <v/>
      </c>
      <c r="R1684" s="28">
        <f>IF(O1684&gt;0,P1684,"")</f>
        <v/>
      </c>
    </row>
    <row r="1685">
      <c r="A1685" t="inlineStr">
        <is>
          <t>310012</t>
        </is>
      </c>
      <c r="B1685" t="inlineStr">
        <is>
          <t>Valley Hospital</t>
        </is>
      </c>
      <c r="C1685" t="inlineStr">
        <is>
          <t>New Jersey</t>
        </is>
      </c>
      <c r="D1685" t="inlineStr">
        <is>
          <t>NJ</t>
        </is>
      </c>
      <c r="E1685" t="inlineStr">
        <is>
          <t>Middle Atlantic</t>
        </is>
      </c>
      <c r="F1685" t="inlineStr">
        <is>
          <t>IPPS</t>
        </is>
      </c>
      <c r="G1685" s="16" t="n">
        <v>1.2714</v>
      </c>
      <c r="H1685" s="16" t="n">
        <v>1.326</v>
      </c>
      <c r="I1685" s="16" t="n">
        <v>1.8713</v>
      </c>
      <c r="J1685" s="16" t="n">
        <v>1.8667</v>
      </c>
      <c r="K1685" s="17" t="n">
        <v>8431</v>
      </c>
      <c r="L1685" s="16" t="n">
        <v>1</v>
      </c>
      <c r="M1685" s="18" t="n">
        <v>125618514.5688317</v>
      </c>
      <c r="N1685" s="18" t="n">
        <v>133256106.9842491</v>
      </c>
      <c r="O1685" s="19" t="n">
        <v>7637592.415417433</v>
      </c>
      <c r="P1685" s="20" t="n">
        <v>0.06079989435977985</v>
      </c>
      <c r="Q1685" s="27">
        <f>IF(O1685&gt;0,O1685,"")</f>
        <v/>
      </c>
      <c r="R1685" s="28">
        <f>IF(O1685&gt;0,P1685,"")</f>
        <v/>
      </c>
    </row>
    <row r="1686">
      <c r="A1686" t="inlineStr">
        <is>
          <t>310014</t>
        </is>
      </c>
      <c r="B1686" t="inlineStr">
        <is>
          <t>Cooper University Hospital</t>
        </is>
      </c>
      <c r="C1686" t="inlineStr">
        <is>
          <t>New Jersey</t>
        </is>
      </c>
      <c r="D1686" t="inlineStr">
        <is>
          <t>NJ</t>
        </is>
      </c>
      <c r="E1686" t="inlineStr">
        <is>
          <t>Middle Atlantic</t>
        </is>
      </c>
      <c r="F1686" t="inlineStr">
        <is>
          <t>IPPS</t>
        </is>
      </c>
      <c r="G1686" s="16" t="n">
        <v>1.1687</v>
      </c>
      <c r="H1686" s="16" t="n">
        <v>1.1253</v>
      </c>
      <c r="I1686" s="16" t="n">
        <v>2.4981</v>
      </c>
      <c r="J1686" s="16" t="n">
        <v>2.5075</v>
      </c>
      <c r="K1686" s="17" t="n">
        <v>6310</v>
      </c>
      <c r="L1686" s="16" t="n">
        <v>1</v>
      </c>
      <c r="M1686" s="18" t="n">
        <v>118292871.3836492</v>
      </c>
      <c r="N1686" s="18" t="n">
        <v>119365184.8377465</v>
      </c>
      <c r="O1686" s="19" t="n">
        <v>1072313.45409736</v>
      </c>
      <c r="P1686" s="20" t="n">
        <v>0.009064903417718366</v>
      </c>
      <c r="Q1686" s="27">
        <f>IF(O1686&gt;0,O1686,"")</f>
        <v/>
      </c>
      <c r="R1686" s="28">
        <f>IF(O1686&gt;0,P1686,"")</f>
        <v/>
      </c>
    </row>
    <row r="1687">
      <c r="A1687" t="inlineStr">
        <is>
          <t>310015</t>
        </is>
      </c>
      <c r="B1687" t="inlineStr">
        <is>
          <t>Morristown Medical Center</t>
        </is>
      </c>
      <c r="C1687" t="inlineStr">
        <is>
          <t>New Jersey</t>
        </is>
      </c>
      <c r="D1687" t="inlineStr">
        <is>
          <t>NJ</t>
        </is>
      </c>
      <c r="E1687" t="inlineStr">
        <is>
          <t>Middle Atlantic</t>
        </is>
      </c>
      <c r="F1687" t="inlineStr">
        <is>
          <t>IPPS</t>
        </is>
      </c>
      <c r="G1687" s="16" t="n">
        <v>1.2345</v>
      </c>
      <c r="H1687" s="16" t="n">
        <v>1.2896</v>
      </c>
      <c r="I1687" s="16" t="n">
        <v>2.1692</v>
      </c>
      <c r="J1687" s="16" t="n">
        <v>2.1754</v>
      </c>
      <c r="K1687" s="17" t="n">
        <v>13346</v>
      </c>
      <c r="L1687" s="16" t="n">
        <v>1</v>
      </c>
      <c r="M1687" s="18" t="n">
        <v>225744863.1010946</v>
      </c>
      <c r="N1687" s="18" t="n">
        <v>240963706.4313132</v>
      </c>
      <c r="O1687" s="19" t="n">
        <v>15218843.33021861</v>
      </c>
      <c r="P1687" s="20" t="n">
        <v>0.06741612243643039</v>
      </c>
      <c r="Q1687" s="27">
        <f>IF(O1687&gt;0,O1687,"")</f>
        <v/>
      </c>
      <c r="R1687" s="28">
        <f>IF(O1687&gt;0,P1687,"")</f>
        <v/>
      </c>
    </row>
    <row r="1688">
      <c r="A1688" t="inlineStr">
        <is>
          <t>310016</t>
        </is>
      </c>
      <c r="B1688" t="inlineStr">
        <is>
          <t>Heights University Hospital</t>
        </is>
      </c>
      <c r="C1688" t="inlineStr">
        <is>
          <t>New Jersey</t>
        </is>
      </c>
      <c r="D1688" t="inlineStr">
        <is>
          <t>NJ</t>
        </is>
      </c>
      <c r="E1688" t="inlineStr">
        <is>
          <t>Middle Atlantic</t>
        </is>
      </c>
      <c r="F1688" t="inlineStr">
        <is>
          <t>IPPS</t>
        </is>
      </c>
      <c r="G1688" s="16" t="n">
        <v>1.2714</v>
      </c>
      <c r="H1688" s="16" t="n">
        <v>1.326</v>
      </c>
      <c r="I1688" s="16" t="n">
        <v>1.6255</v>
      </c>
      <c r="J1688" s="16" t="n">
        <v>1.6084</v>
      </c>
      <c r="K1688" s="17" t="n">
        <v>490</v>
      </c>
      <c r="L1688" s="16" t="n">
        <v>1</v>
      </c>
      <c r="M1688" s="18" t="n">
        <v>6341824.224291692</v>
      </c>
      <c r="N1688" s="18" t="n">
        <v>6673038.785371068</v>
      </c>
      <c r="O1688" s="19" t="n">
        <v>331214.5610793754</v>
      </c>
      <c r="P1688" s="20" t="n">
        <v>0.0522270169221488</v>
      </c>
      <c r="Q1688" s="27">
        <f>IF(O1688&gt;0,O1688,"")</f>
        <v/>
      </c>
      <c r="R1688" s="28">
        <f>IF(O1688&gt;0,P1688,"")</f>
        <v/>
      </c>
    </row>
    <row r="1689">
      <c r="A1689" t="inlineStr">
        <is>
          <t>310017</t>
        </is>
      </c>
      <c r="B1689" t="inlineStr">
        <is>
          <t>Chilton Medical Center</t>
        </is>
      </c>
      <c r="C1689" t="inlineStr">
        <is>
          <t>New Jersey</t>
        </is>
      </c>
      <c r="D1689" t="inlineStr">
        <is>
          <t>NJ</t>
        </is>
      </c>
      <c r="E1689" t="inlineStr">
        <is>
          <t>Middle Atlantic</t>
        </is>
      </c>
      <c r="F1689" t="inlineStr">
        <is>
          <t>IPPS</t>
        </is>
      </c>
      <c r="G1689" s="16" t="n">
        <v>1.2345</v>
      </c>
      <c r="H1689" s="16" t="n">
        <v>1.2896</v>
      </c>
      <c r="I1689" s="16" t="n">
        <v>1.5581</v>
      </c>
      <c r="J1689" s="16" t="n">
        <v>1.5493</v>
      </c>
      <c r="K1689" s="17" t="n">
        <v>4267</v>
      </c>
      <c r="L1689" s="16" t="n">
        <v>1</v>
      </c>
      <c r="M1689" s="18" t="n">
        <v>51842403.83312089</v>
      </c>
      <c r="N1689" s="18" t="n">
        <v>54868053.54461396</v>
      </c>
      <c r="O1689" s="19" t="n">
        <v>3025649.711493067</v>
      </c>
      <c r="P1689" s="20" t="n">
        <v>0.05836245019101624</v>
      </c>
      <c r="Q1689" s="27">
        <f>IF(O1689&gt;0,O1689,"")</f>
        <v/>
      </c>
      <c r="R1689" s="28">
        <f>IF(O1689&gt;0,P1689,"")</f>
        <v/>
      </c>
    </row>
    <row r="1690">
      <c r="A1690" t="inlineStr">
        <is>
          <t>310019</t>
        </is>
      </c>
      <c r="B1690" t="inlineStr">
        <is>
          <t>St Joseph'S University Medical Center Inc</t>
        </is>
      </c>
      <c r="C1690" t="inlineStr">
        <is>
          <t>New Jersey</t>
        </is>
      </c>
      <c r="D1690" t="inlineStr">
        <is>
          <t>NJ</t>
        </is>
      </c>
      <c r="E1690" t="inlineStr">
        <is>
          <t>Middle Atlantic</t>
        </is>
      </c>
      <c r="F1690" t="inlineStr">
        <is>
          <t>IPPS</t>
        </is>
      </c>
      <c r="G1690" s="16" t="n">
        <v>1.2714</v>
      </c>
      <c r="H1690" s="16" t="n">
        <v>1.326</v>
      </c>
      <c r="I1690" s="16" t="n">
        <v>2.0918</v>
      </c>
      <c r="J1690" s="16" t="n">
        <v>2.0864</v>
      </c>
      <c r="K1690" s="17" t="n">
        <v>3496</v>
      </c>
      <c r="L1690" s="16" t="n">
        <v>1</v>
      </c>
      <c r="M1690" s="18" t="n">
        <v>58226774.03079401</v>
      </c>
      <c r="N1690" s="18" t="n">
        <v>61759319.58468866</v>
      </c>
      <c r="O1690" s="19" t="n">
        <v>3532545.553894654</v>
      </c>
      <c r="P1690" s="20" t="n">
        <v>0.06066874926002976</v>
      </c>
      <c r="Q1690" s="27">
        <f>IF(O1690&gt;0,O1690,"")</f>
        <v/>
      </c>
      <c r="R1690" s="28">
        <f>IF(O1690&gt;0,P1690,"")</f>
        <v/>
      </c>
    </row>
    <row r="1691">
      <c r="A1691" t="inlineStr">
        <is>
          <t>310022</t>
        </is>
      </c>
      <c r="B1691" t="inlineStr">
        <is>
          <t>West Jersey Hospital</t>
        </is>
      </c>
      <c r="C1691" t="inlineStr">
        <is>
          <t>New Jersey</t>
        </is>
      </c>
      <c r="D1691" t="inlineStr">
        <is>
          <t>NJ</t>
        </is>
      </c>
      <c r="E1691" t="inlineStr">
        <is>
          <t>Middle Atlantic</t>
        </is>
      </c>
      <c r="F1691" t="inlineStr">
        <is>
          <t>IPPS</t>
        </is>
      </c>
      <c r="G1691" s="16" t="n">
        <v>1.1687</v>
      </c>
      <c r="H1691" s="16" t="n">
        <v>1.1253</v>
      </c>
      <c r="I1691" s="16" t="n">
        <v>1.5278</v>
      </c>
      <c r="J1691" s="16" t="n">
        <v>1.5159</v>
      </c>
      <c r="K1691" s="17" t="n">
        <v>9291</v>
      </c>
      <c r="L1691" s="16" t="n">
        <v>1</v>
      </c>
      <c r="M1691" s="18" t="n">
        <v>106524219.5243875</v>
      </c>
      <c r="N1691" s="18" t="n">
        <v>106252800.8503973</v>
      </c>
      <c r="O1691" s="19" t="n">
        <v>-271418.6739902645</v>
      </c>
      <c r="P1691" s="20" t="n">
        <v>-0.002547952711619035</v>
      </c>
      <c r="Q1691" s="27">
        <f>IF(O1691&gt;0,O1691,"")</f>
        <v/>
      </c>
      <c r="R1691" s="28">
        <f>IF(O1691&gt;0,P1691,"")</f>
        <v/>
      </c>
    </row>
    <row r="1692">
      <c r="A1692" t="inlineStr">
        <is>
          <t>310024</t>
        </is>
      </c>
      <c r="B1692" t="inlineStr">
        <is>
          <t>Robert Wood Johnson University Hospital At Rahway</t>
        </is>
      </c>
      <c r="C1692" t="inlineStr">
        <is>
          <t>New Jersey</t>
        </is>
      </c>
      <c r="D1692" t="inlineStr">
        <is>
          <t>NJ</t>
        </is>
      </c>
      <c r="E1692" t="inlineStr">
        <is>
          <t>Middle Atlantic</t>
        </is>
      </c>
      <c r="F1692" t="inlineStr">
        <is>
          <t>IPPS</t>
        </is>
      </c>
      <c r="G1692" s="16" t="n">
        <v>1.1687</v>
      </c>
      <c r="H1692" s="16" t="n">
        <v>1.1253</v>
      </c>
      <c r="I1692" s="16" t="n">
        <v>1.8251</v>
      </c>
      <c r="J1692" s="16" t="n">
        <v>1.8136</v>
      </c>
      <c r="K1692" s="17" t="n">
        <v>1351</v>
      </c>
      <c r="L1692" s="16" t="n">
        <v>1</v>
      </c>
      <c r="M1692" s="18" t="n">
        <v>18503820.60436707</v>
      </c>
      <c r="N1692" s="18" t="n">
        <v>18484351.99305835</v>
      </c>
      <c r="O1692" s="19" t="n">
        <v>-19468.61130872369</v>
      </c>
      <c r="P1692" s="20" t="n">
        <v>-0.001052140080958682</v>
      </c>
      <c r="Q1692" s="27">
        <f>IF(O1692&gt;0,O1692,"")</f>
        <v/>
      </c>
      <c r="R1692" s="28">
        <f>IF(O1692&gt;0,P1692,"")</f>
        <v/>
      </c>
    </row>
    <row r="1693">
      <c r="A1693" t="inlineStr">
        <is>
          <t>310025</t>
        </is>
      </c>
      <c r="B1693" t="inlineStr">
        <is>
          <t>Bayonne University Hospital</t>
        </is>
      </c>
      <c r="C1693" t="inlineStr">
        <is>
          <t>New Jersey</t>
        </is>
      </c>
      <c r="D1693" t="inlineStr">
        <is>
          <t>NJ</t>
        </is>
      </c>
      <c r="E1693" t="inlineStr">
        <is>
          <t>Middle Atlantic</t>
        </is>
      </c>
      <c r="F1693" t="inlineStr">
        <is>
          <t>IPPS</t>
        </is>
      </c>
      <c r="G1693" s="16" t="n">
        <v>1.2714</v>
      </c>
      <c r="H1693" s="16" t="n">
        <v>1.326</v>
      </c>
      <c r="I1693" s="16" t="n">
        <v>1.4652</v>
      </c>
      <c r="J1693" s="16" t="n">
        <v>1.4541</v>
      </c>
      <c r="K1693" s="17" t="n">
        <v>917</v>
      </c>
      <c r="L1693" s="16" t="n">
        <v>1</v>
      </c>
      <c r="M1693" s="18" t="n">
        <v>10697871.87941835</v>
      </c>
      <c r="N1693" s="18" t="n">
        <v>11290082.4813733</v>
      </c>
      <c r="O1693" s="19" t="n">
        <v>592210.6019549537</v>
      </c>
      <c r="P1693" s="20" t="n">
        <v>0.05535779532883626</v>
      </c>
      <c r="Q1693" s="27">
        <f>IF(O1693&gt;0,O1693,"")</f>
        <v/>
      </c>
      <c r="R1693" s="28">
        <f>IF(O1693&gt;0,P1693,"")</f>
        <v/>
      </c>
    </row>
    <row r="1694">
      <c r="A1694" t="inlineStr">
        <is>
          <t>310027</t>
        </is>
      </c>
      <c r="B1694" t="inlineStr">
        <is>
          <t>Trinitas Regional Medical Center</t>
        </is>
      </c>
      <c r="C1694" t="inlineStr">
        <is>
          <t>New Jersey</t>
        </is>
      </c>
      <c r="D1694" t="inlineStr">
        <is>
          <t>NJ</t>
        </is>
      </c>
      <c r="E1694" t="inlineStr">
        <is>
          <t>Middle Atlantic</t>
        </is>
      </c>
      <c r="F1694" t="inlineStr">
        <is>
          <t>IPPS</t>
        </is>
      </c>
      <c r="G1694" s="16" t="n">
        <v>1.1687</v>
      </c>
      <c r="H1694" s="16" t="n">
        <v>1.1253</v>
      </c>
      <c r="I1694" s="16" t="n">
        <v>1.928</v>
      </c>
      <c r="J1694" s="16" t="n">
        <v>1.9112</v>
      </c>
      <c r="K1694" s="17" t="n">
        <v>1289</v>
      </c>
      <c r="L1694" s="16" t="n">
        <v>1</v>
      </c>
      <c r="M1694" s="18" t="n">
        <v>18650021.7261584</v>
      </c>
      <c r="N1694" s="18" t="n">
        <v>18585165.29565602</v>
      </c>
      <c r="O1694" s="19" t="n">
        <v>-64856.43050238118</v>
      </c>
      <c r="P1694" s="20" t="n">
        <v>-0.003477552544156769</v>
      </c>
      <c r="Q1694" s="27">
        <f>IF(O1694&gt;0,O1694,"")</f>
        <v/>
      </c>
      <c r="R1694" s="28">
        <f>IF(O1694&gt;0,P1694,"")</f>
        <v/>
      </c>
    </row>
    <row r="1695">
      <c r="A1695" t="inlineStr">
        <is>
          <t>310028</t>
        </is>
      </c>
      <c r="B1695" t="inlineStr">
        <is>
          <t>Newton Medical Center</t>
        </is>
      </c>
      <c r="C1695" t="inlineStr">
        <is>
          <t>New Jersey</t>
        </is>
      </c>
      <c r="D1695" t="inlineStr">
        <is>
          <t>NJ</t>
        </is>
      </c>
      <c r="E1695" t="inlineStr">
        <is>
          <t>Middle Atlantic</t>
        </is>
      </c>
      <c r="F1695" t="inlineStr">
        <is>
          <t>IPPS</t>
        </is>
      </c>
      <c r="G1695" s="16" t="n">
        <v>1.1687</v>
      </c>
      <c r="H1695" s="16" t="n">
        <v>1.1518</v>
      </c>
      <c r="I1695" s="16" t="n">
        <v>1.4383</v>
      </c>
      <c r="J1695" s="16" t="n">
        <v>1.4263</v>
      </c>
      <c r="K1695" s="17" t="n">
        <v>3144</v>
      </c>
      <c r="L1695" s="16" t="n">
        <v>1</v>
      </c>
      <c r="M1695" s="18" t="n">
        <v>33935278.12982599</v>
      </c>
      <c r="N1695" s="18" t="n">
        <v>34376397.51237783</v>
      </c>
      <c r="O1695" s="19" t="n">
        <v>441119.382551834</v>
      </c>
      <c r="P1695" s="20" t="n">
        <v>0.01299884388347271</v>
      </c>
      <c r="Q1695" s="27">
        <f>IF(O1695&gt;0,O1695,"")</f>
        <v/>
      </c>
      <c r="R1695" s="28">
        <f>IF(O1695&gt;0,P1695,"")</f>
        <v/>
      </c>
    </row>
    <row r="1696">
      <c r="A1696" t="inlineStr">
        <is>
          <t>310029</t>
        </is>
      </c>
      <c r="B1696" t="inlineStr">
        <is>
          <t>Virtua Our Lady Of Lourdes Hospital</t>
        </is>
      </c>
      <c r="C1696" t="inlineStr">
        <is>
          <t>New Jersey</t>
        </is>
      </c>
      <c r="D1696" t="inlineStr">
        <is>
          <t>NJ</t>
        </is>
      </c>
      <c r="E1696" t="inlineStr">
        <is>
          <t>Middle Atlantic</t>
        </is>
      </c>
      <c r="F1696" t="inlineStr">
        <is>
          <t>IPPS</t>
        </is>
      </c>
      <c r="G1696" s="16" t="n">
        <v>1.1687</v>
      </c>
      <c r="H1696" s="16" t="n">
        <v>1.1253</v>
      </c>
      <c r="I1696" s="16" t="n">
        <v>2.5675</v>
      </c>
      <c r="J1696" s="16" t="n">
        <v>2.5887</v>
      </c>
      <c r="K1696" s="17" t="n">
        <v>3487</v>
      </c>
      <c r="L1696" s="16" t="n">
        <v>1</v>
      </c>
      <c r="M1696" s="18" t="n">
        <v>67186465.52722128</v>
      </c>
      <c r="N1696" s="18" t="n">
        <v>68099048.68350874</v>
      </c>
      <c r="O1696" s="19" t="n">
        <v>912583.1562874615</v>
      </c>
      <c r="P1696" s="20" t="n">
        <v>0.01358284215617384</v>
      </c>
      <c r="Q1696" s="27">
        <f>IF(O1696&gt;0,O1696,"")</f>
        <v/>
      </c>
      <c r="R1696" s="28">
        <f>IF(O1696&gt;0,P1696,"")</f>
        <v/>
      </c>
    </row>
    <row r="1697">
      <c r="A1697" t="inlineStr">
        <is>
          <t>310031</t>
        </is>
      </c>
      <c r="B1697" t="inlineStr">
        <is>
          <t>Deborah Heart And Lung Center</t>
        </is>
      </c>
      <c r="C1697" t="inlineStr">
        <is>
          <t>New Jersey</t>
        </is>
      </c>
      <c r="D1697" t="inlineStr">
        <is>
          <t>NJ</t>
        </is>
      </c>
      <c r="E1697" t="inlineStr">
        <is>
          <t>Middle Atlantic</t>
        </is>
      </c>
      <c r="F1697" t="inlineStr">
        <is>
          <t>IPPS</t>
        </is>
      </c>
      <c r="G1697" s="16" t="n">
        <v>1.1687</v>
      </c>
      <c r="H1697" s="16" t="n">
        <v>1.1253</v>
      </c>
      <c r="I1697" s="16" t="n">
        <v>2.963</v>
      </c>
      <c r="J1697" s="16" t="n">
        <v>3.0128</v>
      </c>
      <c r="K1697" s="17" t="n">
        <v>1111</v>
      </c>
      <c r="L1697" s="16" t="n">
        <v>1</v>
      </c>
      <c r="M1697" s="18" t="n">
        <v>24703876.38870106</v>
      </c>
      <c r="N1697" s="18" t="n">
        <v>25251764.79972127</v>
      </c>
      <c r="O1697" s="19" t="n">
        <v>547888.4110202119</v>
      </c>
      <c r="P1697" s="20" t="n">
        <v>0.02217823641923672</v>
      </c>
      <c r="Q1697" s="27">
        <f>IF(O1697&gt;0,O1697,"")</f>
        <v/>
      </c>
      <c r="R1697" s="28">
        <f>IF(O1697&gt;0,P1697,"")</f>
        <v/>
      </c>
    </row>
    <row r="1698">
      <c r="A1698" t="inlineStr">
        <is>
          <t>310032</t>
        </is>
      </c>
      <c r="B1698" t="inlineStr">
        <is>
          <t>Inspira Medical Center Vineland</t>
        </is>
      </c>
      <c r="C1698" t="inlineStr">
        <is>
          <t>New Jersey</t>
        </is>
      </c>
      <c r="D1698" t="inlineStr">
        <is>
          <t>NJ</t>
        </is>
      </c>
      <c r="E1698" t="inlineStr">
        <is>
          <t>Middle Atlantic</t>
        </is>
      </c>
      <c r="F1698" t="inlineStr">
        <is>
          <t>IPPS</t>
        </is>
      </c>
      <c r="G1698" s="16" t="n">
        <v>1.1687</v>
      </c>
      <c r="H1698" s="16" t="n">
        <v>1.1253</v>
      </c>
      <c r="I1698" s="16" t="n">
        <v>1.6067</v>
      </c>
      <c r="J1698" s="16" t="n">
        <v>1.5961</v>
      </c>
      <c r="K1698" s="17" t="n">
        <v>3810</v>
      </c>
      <c r="L1698" s="16" t="n">
        <v>1</v>
      </c>
      <c r="M1698" s="18" t="n">
        <v>45938749.0170841</v>
      </c>
      <c r="N1698" s="18" t="n">
        <v>45876729.20948084</v>
      </c>
      <c r="O1698" s="19" t="n">
        <v>-62019.80760326236</v>
      </c>
      <c r="P1698" s="20" t="n">
        <v>-0.001350054342581203</v>
      </c>
      <c r="Q1698" s="27">
        <f>IF(O1698&gt;0,O1698,"")</f>
        <v/>
      </c>
      <c r="R1698" s="28">
        <f>IF(O1698&gt;0,P1698,"")</f>
        <v/>
      </c>
    </row>
    <row r="1699">
      <c r="A1699" t="inlineStr">
        <is>
          <t>310034</t>
        </is>
      </c>
      <c r="B1699" t="inlineStr">
        <is>
          <t>Riverview Medical Center</t>
        </is>
      </c>
      <c r="C1699" t="inlineStr">
        <is>
          <t>New Jersey</t>
        </is>
      </c>
      <c r="D1699" t="inlineStr">
        <is>
          <t>NJ</t>
        </is>
      </c>
      <c r="E1699" t="inlineStr">
        <is>
          <t>Middle Atlantic</t>
        </is>
      </c>
      <c r="F1699" t="inlineStr">
        <is>
          <t>IPPS</t>
        </is>
      </c>
      <c r="G1699" s="16" t="n">
        <v>1.2345</v>
      </c>
      <c r="H1699" s="16" t="n">
        <v>1.2896</v>
      </c>
      <c r="I1699" s="16" t="n">
        <v>1.7263</v>
      </c>
      <c r="J1699" s="16" t="n">
        <v>1.7185</v>
      </c>
      <c r="K1699" s="17" t="n">
        <v>4070</v>
      </c>
      <c r="L1699" s="16" t="n">
        <v>1</v>
      </c>
      <c r="M1699" s="18" t="n">
        <v>54787040.35176163</v>
      </c>
      <c r="N1699" s="18" t="n">
        <v>58050415.92327417</v>
      </c>
      <c r="O1699" s="19" t="n">
        <v>3263375.571512543</v>
      </c>
      <c r="P1699" s="20" t="n">
        <v>0.05956473557541992</v>
      </c>
      <c r="Q1699" s="27">
        <f>IF(O1699&gt;0,O1699,"")</f>
        <v/>
      </c>
      <c r="R1699" s="28">
        <f>IF(O1699&gt;0,P1699,"")</f>
        <v/>
      </c>
    </row>
    <row r="1700">
      <c r="A1700" t="inlineStr">
        <is>
          <t>310038</t>
        </is>
      </c>
      <c r="B1700" t="inlineStr">
        <is>
          <t>Robert Wood Johnson University Hospital</t>
        </is>
      </c>
      <c r="C1700" t="inlineStr">
        <is>
          <t>New Jersey</t>
        </is>
      </c>
      <c r="D1700" t="inlineStr">
        <is>
          <t>NJ</t>
        </is>
      </c>
      <c r="E1700" t="inlineStr">
        <is>
          <t>Middle Atlantic</t>
        </is>
      </c>
      <c r="F1700" t="inlineStr">
        <is>
          <t>Rural Referral Center (RRC)</t>
        </is>
      </c>
      <c r="G1700" s="16" t="n">
        <v>1.2345</v>
      </c>
      <c r="H1700" s="16" t="n">
        <v>1.2896</v>
      </c>
      <c r="I1700" s="16" t="n">
        <v>2.4566</v>
      </c>
      <c r="J1700" s="16" t="n">
        <v>2.4622</v>
      </c>
      <c r="K1700" s="17" t="n">
        <v>7293</v>
      </c>
      <c r="L1700" s="16" t="n">
        <v>1</v>
      </c>
      <c r="M1700" s="18" t="n">
        <v>139703672.0098997</v>
      </c>
      <c r="N1700" s="18" t="n">
        <v>149035912.3673339</v>
      </c>
      <c r="O1700" s="19" t="n">
        <v>9332240.357434154</v>
      </c>
      <c r="P1700" s="20" t="n">
        <v>0.06680025101110333</v>
      </c>
      <c r="Q1700" s="27">
        <f>IF(O1700&gt;0,O1700,"")</f>
        <v/>
      </c>
      <c r="R1700" s="28">
        <f>IF(O1700&gt;0,P1700,"")</f>
        <v/>
      </c>
    </row>
    <row r="1701">
      <c r="A1701" t="inlineStr">
        <is>
          <t>310039</t>
        </is>
      </c>
      <c r="B1701" t="inlineStr">
        <is>
          <t>Raritan Bay Medical Center</t>
        </is>
      </c>
      <c r="C1701" t="inlineStr">
        <is>
          <t>New Jersey</t>
        </is>
      </c>
      <c r="D1701" t="inlineStr">
        <is>
          <t>NJ</t>
        </is>
      </c>
      <c r="E1701" t="inlineStr">
        <is>
          <t>Middle Atlantic</t>
        </is>
      </c>
      <c r="F1701" t="inlineStr">
        <is>
          <t>IPPS</t>
        </is>
      </c>
      <c r="G1701" s="16" t="n">
        <v>1.1936</v>
      </c>
      <c r="H1701" s="16" t="n">
        <v>1.1621</v>
      </c>
      <c r="I1701" s="16" t="n">
        <v>1.6207</v>
      </c>
      <c r="J1701" s="16" t="n">
        <v>1.6067</v>
      </c>
      <c r="K1701" s="17" t="n">
        <v>3079</v>
      </c>
      <c r="L1701" s="16" t="n">
        <v>1</v>
      </c>
      <c r="M1701" s="18" t="n">
        <v>38002033.52972773</v>
      </c>
      <c r="N1701" s="18" t="n">
        <v>38158091.96919156</v>
      </c>
      <c r="O1701" s="19" t="n">
        <v>156058.4394638315</v>
      </c>
      <c r="P1701" s="20" t="n">
        <v>0.004106581279176867</v>
      </c>
      <c r="Q1701" s="27">
        <f>IF(O1701&gt;0,O1701,"")</f>
        <v/>
      </c>
      <c r="R1701" s="28">
        <f>IF(O1701&gt;0,P1701,"")</f>
        <v/>
      </c>
    </row>
    <row r="1702">
      <c r="A1702" t="inlineStr">
        <is>
          <t>310040</t>
        </is>
      </c>
      <c r="B1702" t="inlineStr">
        <is>
          <t>Hoboken University Hospital</t>
        </is>
      </c>
      <c r="C1702" t="inlineStr">
        <is>
          <t>New Jersey</t>
        </is>
      </c>
      <c r="D1702" t="inlineStr">
        <is>
          <t>NJ</t>
        </is>
      </c>
      <c r="E1702" t="inlineStr">
        <is>
          <t>Middle Atlantic</t>
        </is>
      </c>
      <c r="F1702" t="inlineStr">
        <is>
          <t>IPPS</t>
        </is>
      </c>
      <c r="G1702" s="16" t="n">
        <v>1.2714</v>
      </c>
      <c r="H1702" s="16" t="n">
        <v>1.326</v>
      </c>
      <c r="I1702" s="16" t="n">
        <v>1.4696</v>
      </c>
      <c r="J1702" s="16" t="n">
        <v>1.4585</v>
      </c>
      <c r="K1702" s="17" t="n">
        <v>386</v>
      </c>
      <c r="L1702" s="16" t="n">
        <v>1</v>
      </c>
      <c r="M1702" s="18" t="n">
        <v>4516662.030128703</v>
      </c>
      <c r="N1702" s="18" t="n">
        <v>4766803.425418326</v>
      </c>
      <c r="O1702" s="19" t="n">
        <v>250141.3952896232</v>
      </c>
      <c r="P1702" s="20" t="n">
        <v>0.05538191558744886</v>
      </c>
      <c r="Q1702" s="27">
        <f>IF(O1702&gt;0,O1702,"")</f>
        <v/>
      </c>
      <c r="R1702" s="28">
        <f>IF(O1702&gt;0,P1702,"")</f>
        <v/>
      </c>
    </row>
    <row r="1703">
      <c r="A1703" t="inlineStr">
        <is>
          <t>310041</t>
        </is>
      </c>
      <c r="B1703" t="inlineStr">
        <is>
          <t>Community Medical Center</t>
        </is>
      </c>
      <c r="C1703" t="inlineStr">
        <is>
          <t>New Jersey</t>
        </is>
      </c>
      <c r="D1703" t="inlineStr">
        <is>
          <t>NJ</t>
        </is>
      </c>
      <c r="E1703" t="inlineStr">
        <is>
          <t>Middle Atlantic</t>
        </is>
      </c>
      <c r="F1703" t="inlineStr">
        <is>
          <t>IPPS</t>
        </is>
      </c>
      <c r="G1703" s="16" t="n">
        <v>1.1687</v>
      </c>
      <c r="H1703" s="16" t="n">
        <v>1.1621</v>
      </c>
      <c r="I1703" s="16" t="n">
        <v>1.6861</v>
      </c>
      <c r="J1703" s="16" t="n">
        <v>1.6756</v>
      </c>
      <c r="K1703" s="17" t="n">
        <v>8276</v>
      </c>
      <c r="L1703" s="16" t="n">
        <v>1</v>
      </c>
      <c r="M1703" s="18" t="n">
        <v>104718450.0474686</v>
      </c>
      <c r="N1703" s="18" t="n">
        <v>106962858.7253377</v>
      </c>
      <c r="O1703" s="19" t="n">
        <v>2244408.677869067</v>
      </c>
      <c r="P1703" s="20" t="n">
        <v>0.02143279123069221</v>
      </c>
      <c r="Q1703" s="27">
        <f>IF(O1703&gt;0,O1703,"")</f>
        <v/>
      </c>
      <c r="R1703" s="28">
        <f>IF(O1703&gt;0,P1703,"")</f>
        <v/>
      </c>
    </row>
    <row r="1704">
      <c r="A1704" t="inlineStr">
        <is>
          <t>310044</t>
        </is>
      </c>
      <c r="B1704" t="inlineStr">
        <is>
          <t>Capital Health Medical Center - Hopewell</t>
        </is>
      </c>
      <c r="C1704" t="inlineStr">
        <is>
          <t>New Jersey</t>
        </is>
      </c>
      <c r="D1704" t="inlineStr">
        <is>
          <t>NJ</t>
        </is>
      </c>
      <c r="E1704" t="inlineStr">
        <is>
          <t>Middle Atlantic</t>
        </is>
      </c>
      <c r="F1704" t="inlineStr">
        <is>
          <t>IPPS</t>
        </is>
      </c>
      <c r="G1704" s="16" t="n">
        <v>1.1687</v>
      </c>
      <c r="H1704" s="16" t="n">
        <v>1.1253</v>
      </c>
      <c r="I1704" s="16" t="n">
        <v>1.702</v>
      </c>
      <c r="J1704" s="16" t="n">
        <v>1.7022</v>
      </c>
      <c r="K1704" s="17" t="n">
        <v>2337</v>
      </c>
      <c r="L1704" s="16" t="n">
        <v>1</v>
      </c>
      <c r="M1704" s="18" t="n">
        <v>29849541.41064464</v>
      </c>
      <c r="N1704" s="18" t="n">
        <v>30010737.80264329</v>
      </c>
      <c r="O1704" s="19" t="n">
        <v>161196.3919986486</v>
      </c>
      <c r="P1704" s="20" t="n">
        <v>0.005400297102760996</v>
      </c>
      <c r="Q1704" s="27">
        <f>IF(O1704&gt;0,O1704,"")</f>
        <v/>
      </c>
      <c r="R1704" s="28">
        <f>IF(O1704&gt;0,P1704,"")</f>
        <v/>
      </c>
    </row>
    <row r="1705">
      <c r="A1705" t="inlineStr">
        <is>
          <t>310045</t>
        </is>
      </c>
      <c r="B1705" t="inlineStr">
        <is>
          <t>Englewood Hospital</t>
        </is>
      </c>
      <c r="C1705" t="inlineStr">
        <is>
          <t>New Jersey</t>
        </is>
      </c>
      <c r="D1705" t="inlineStr">
        <is>
          <t>NJ</t>
        </is>
      </c>
      <c r="E1705" t="inlineStr">
        <is>
          <t>Middle Atlantic</t>
        </is>
      </c>
      <c r="F1705" t="inlineStr">
        <is>
          <t>IPPS</t>
        </is>
      </c>
      <c r="G1705" s="16" t="n">
        <v>1.2714</v>
      </c>
      <c r="H1705" s="16" t="n">
        <v>1.326</v>
      </c>
      <c r="I1705" s="16" t="n">
        <v>1.9328</v>
      </c>
      <c r="J1705" s="16" t="n">
        <v>1.9307</v>
      </c>
      <c r="K1705" s="17" t="n">
        <v>4769</v>
      </c>
      <c r="L1705" s="16" t="n">
        <v>1</v>
      </c>
      <c r="M1705" s="18" t="n">
        <v>73391436.12669341</v>
      </c>
      <c r="N1705" s="18" t="n">
        <v>77960680.91819735</v>
      </c>
      <c r="O1705" s="19" t="n">
        <v>4569244.791503936</v>
      </c>
      <c r="P1705" s="20" t="n">
        <v>0.06225855539352285</v>
      </c>
      <c r="Q1705" s="27">
        <f>IF(O1705&gt;0,O1705,"")</f>
        <v/>
      </c>
      <c r="R1705" s="28">
        <f>IF(O1705&gt;0,P1705,"")</f>
        <v/>
      </c>
    </row>
    <row r="1706">
      <c r="A1706" t="inlineStr">
        <is>
          <t>310047</t>
        </is>
      </c>
      <c r="B1706" t="inlineStr">
        <is>
          <t>Shore Medical Center</t>
        </is>
      </c>
      <c r="C1706" t="inlineStr">
        <is>
          <t>New Jersey</t>
        </is>
      </c>
      <c r="D1706" t="inlineStr">
        <is>
          <t>NJ</t>
        </is>
      </c>
      <c r="E1706" t="inlineStr">
        <is>
          <t>Middle Atlantic</t>
        </is>
      </c>
      <c r="F1706" t="inlineStr">
        <is>
          <t>IPPS</t>
        </is>
      </c>
      <c r="G1706" s="16" t="n">
        <v>1.1687</v>
      </c>
      <c r="H1706" s="16" t="n">
        <v>1.1253</v>
      </c>
      <c r="I1706" s="16" t="n">
        <v>1.4404</v>
      </c>
      <c r="J1706" s="16" t="n">
        <v>1.4322</v>
      </c>
      <c r="K1706" s="17" t="n">
        <v>2654</v>
      </c>
      <c r="L1706" s="16" t="n">
        <v>1</v>
      </c>
      <c r="M1706" s="18" t="n">
        <v>28688208.35381235</v>
      </c>
      <c r="N1706" s="18" t="n">
        <v>28675563.56231736</v>
      </c>
      <c r="O1706" s="19" t="n">
        <v>-12644.79149498791</v>
      </c>
      <c r="P1706" s="20" t="n">
        <v>-0.0004407661621471579</v>
      </c>
      <c r="Q1706" s="27">
        <f>IF(O1706&gt;0,O1706,"")</f>
        <v/>
      </c>
      <c r="R1706" s="28">
        <f>IF(O1706&gt;0,P1706,"")</f>
        <v/>
      </c>
    </row>
    <row r="1707">
      <c r="A1707" t="inlineStr">
        <is>
          <t>310048</t>
        </is>
      </c>
      <c r="B1707" t="inlineStr">
        <is>
          <t>Robert Wood Johnson University Hospital Somerset</t>
        </is>
      </c>
      <c r="C1707" t="inlineStr">
        <is>
          <t>New Jersey</t>
        </is>
      </c>
      <c r="D1707" t="inlineStr">
        <is>
          <t>NJ</t>
        </is>
      </c>
      <c r="E1707" t="inlineStr">
        <is>
          <t>Middle Atlantic</t>
        </is>
      </c>
      <c r="F1707" t="inlineStr">
        <is>
          <t>IPPS</t>
        </is>
      </c>
      <c r="G1707" s="16" t="n">
        <v>1.1687</v>
      </c>
      <c r="H1707" s="16" t="n">
        <v>1.1621</v>
      </c>
      <c r="I1707" s="16" t="n">
        <v>1.6052</v>
      </c>
      <c r="J1707" s="16" t="n">
        <v>1.5942</v>
      </c>
      <c r="K1707" s="17" t="n">
        <v>4489</v>
      </c>
      <c r="L1707" s="16" t="n">
        <v>1</v>
      </c>
      <c r="M1707" s="18" t="n">
        <v>54075202.14659853</v>
      </c>
      <c r="N1707" s="18" t="n">
        <v>55199428.07805751</v>
      </c>
      <c r="O1707" s="19" t="n">
        <v>1124225.931458987</v>
      </c>
      <c r="P1707" s="20" t="n">
        <v>0.02079004584044267</v>
      </c>
      <c r="Q1707" s="27">
        <f>IF(O1707&gt;0,O1707,"")</f>
        <v/>
      </c>
      <c r="R1707" s="28">
        <f>IF(O1707&gt;0,P1707,"")</f>
        <v/>
      </c>
    </row>
    <row r="1708">
      <c r="A1708" t="inlineStr">
        <is>
          <t>310050</t>
        </is>
      </c>
      <c r="B1708" t="inlineStr">
        <is>
          <t>Saint Clare'S Hospital</t>
        </is>
      </c>
      <c r="C1708" t="inlineStr">
        <is>
          <t>New Jersey</t>
        </is>
      </c>
      <c r="D1708" t="inlineStr">
        <is>
          <t>NJ</t>
        </is>
      </c>
      <c r="E1708" t="inlineStr">
        <is>
          <t>Middle Atlantic</t>
        </is>
      </c>
      <c r="F1708" t="inlineStr">
        <is>
          <t>IPPS</t>
        </is>
      </c>
      <c r="G1708" s="16" t="n">
        <v>1.2345</v>
      </c>
      <c r="H1708" s="16" t="n">
        <v>1.2896</v>
      </c>
      <c r="I1708" s="16" t="n">
        <v>1.4947</v>
      </c>
      <c r="J1708" s="16" t="n">
        <v>1.4832</v>
      </c>
      <c r="K1708" s="17" t="n">
        <v>4074</v>
      </c>
      <c r="L1708" s="16" t="n">
        <v>1</v>
      </c>
      <c r="M1708" s="18" t="n">
        <v>47483444.92395249</v>
      </c>
      <c r="N1708" s="18" t="n">
        <v>50151292.65780307</v>
      </c>
      <c r="O1708" s="19" t="n">
        <v>2667847.733850576</v>
      </c>
      <c r="P1708" s="20" t="n">
        <v>0.05618479741988582</v>
      </c>
      <c r="Q1708" s="27">
        <f>IF(O1708&gt;0,O1708,"")</f>
        <v/>
      </c>
      <c r="R1708" s="28">
        <f>IF(O1708&gt;0,P1708,"")</f>
        <v/>
      </c>
    </row>
    <row r="1709">
      <c r="A1709" t="inlineStr">
        <is>
          <t>310051</t>
        </is>
      </c>
      <c r="B1709" t="inlineStr">
        <is>
          <t>Overlook Medical Center</t>
        </is>
      </c>
      <c r="C1709" t="inlineStr">
        <is>
          <t>New Jersey</t>
        </is>
      </c>
      <c r="D1709" t="inlineStr">
        <is>
          <t>NJ</t>
        </is>
      </c>
      <c r="E1709" t="inlineStr">
        <is>
          <t>Middle Atlantic</t>
        </is>
      </c>
      <c r="F1709" t="inlineStr">
        <is>
          <t>IPPS</t>
        </is>
      </c>
      <c r="G1709" s="16" t="n">
        <v>1.2345</v>
      </c>
      <c r="H1709" s="16" t="n">
        <v>1.2896</v>
      </c>
      <c r="I1709" s="16" t="n">
        <v>1.76</v>
      </c>
      <c r="J1709" s="16" t="n">
        <v>1.7534</v>
      </c>
      <c r="K1709" s="17" t="n">
        <v>5924</v>
      </c>
      <c r="L1709" s="16" t="n">
        <v>1</v>
      </c>
      <c r="M1709" s="18" t="n">
        <v>81300811.02532013</v>
      </c>
      <c r="N1709" s="18" t="n">
        <v>86209959.70772517</v>
      </c>
      <c r="O1709" s="19" t="n">
        <v>4909148.68240504</v>
      </c>
      <c r="P1709" s="20" t="n">
        <v>0.06038253026622509</v>
      </c>
      <c r="Q1709" s="27">
        <f>IF(O1709&gt;0,O1709,"")</f>
        <v/>
      </c>
      <c r="R1709" s="28">
        <f>IF(O1709&gt;0,P1709,"")</f>
        <v/>
      </c>
    </row>
    <row r="1710">
      <c r="A1710" t="inlineStr">
        <is>
          <t>310052</t>
        </is>
      </c>
      <c r="B1710" t="inlineStr">
        <is>
          <t>Ocean University Medical Center</t>
        </is>
      </c>
      <c r="C1710" t="inlineStr">
        <is>
          <t>New Jersey</t>
        </is>
      </c>
      <c r="D1710" t="inlineStr">
        <is>
          <t>NJ</t>
        </is>
      </c>
      <c r="E1710" t="inlineStr">
        <is>
          <t>Middle Atlantic</t>
        </is>
      </c>
      <c r="F1710" t="inlineStr">
        <is>
          <t>IPPS</t>
        </is>
      </c>
      <c r="G1710" s="16" t="n">
        <v>1.1687</v>
      </c>
      <c r="H1710" s="16" t="n">
        <v>1.1621</v>
      </c>
      <c r="I1710" s="16" t="n">
        <v>1.656</v>
      </c>
      <c r="J1710" s="16" t="n">
        <v>1.6464</v>
      </c>
      <c r="K1710" s="17" t="n">
        <v>6378</v>
      </c>
      <c r="L1710" s="16" t="n">
        <v>1</v>
      </c>
      <c r="M1710" s="18" t="n">
        <v>79261856.89918114</v>
      </c>
      <c r="N1710" s="18" t="n">
        <v>80995714.36500184</v>
      </c>
      <c r="O1710" s="19" t="n">
        <v>1733857.4658207</v>
      </c>
      <c r="P1710" s="20" t="n">
        <v>0.02187505483281975</v>
      </c>
      <c r="Q1710" s="27">
        <f>IF(O1710&gt;0,O1710,"")</f>
        <v/>
      </c>
      <c r="R1710" s="28">
        <f>IF(O1710&gt;0,P1710,"")</f>
        <v/>
      </c>
    </row>
    <row r="1711">
      <c r="A1711" t="inlineStr">
        <is>
          <t>310054</t>
        </is>
      </c>
      <c r="B1711" t="inlineStr">
        <is>
          <t>Hackensack Meridian Mountainside Medical</t>
        </is>
      </c>
      <c r="C1711" t="inlineStr">
        <is>
          <t>New Jersey</t>
        </is>
      </c>
      <c r="D1711" t="inlineStr">
        <is>
          <t>NJ</t>
        </is>
      </c>
      <c r="E1711" t="inlineStr">
        <is>
          <t>Middle Atlantic</t>
        </is>
      </c>
      <c r="F1711" t="inlineStr">
        <is>
          <t>IPPS</t>
        </is>
      </c>
      <c r="G1711" s="16" t="n">
        <v>1.2345</v>
      </c>
      <c r="H1711" s="16" t="n">
        <v>1.2896</v>
      </c>
      <c r="I1711" s="16" t="n">
        <v>1.5981</v>
      </c>
      <c r="J1711" s="16" t="n">
        <v>1.5887</v>
      </c>
      <c r="K1711" s="17" t="n">
        <v>2709</v>
      </c>
      <c r="L1711" s="16" t="n">
        <v>1</v>
      </c>
      <c r="M1711" s="18" t="n">
        <v>33758264.90697693</v>
      </c>
      <c r="N1711" s="18" t="n">
        <v>35720069.12215185</v>
      </c>
      <c r="O1711" s="19" t="n">
        <v>1961804.215174921</v>
      </c>
      <c r="P1711" s="20" t="n">
        <v>0.05811330115990258</v>
      </c>
      <c r="Q1711" s="27">
        <f>IF(O1711&gt;0,O1711,"")</f>
        <v/>
      </c>
      <c r="R1711" s="28">
        <f>IF(O1711&gt;0,P1711,"")</f>
        <v/>
      </c>
    </row>
    <row r="1712">
      <c r="A1712" t="inlineStr">
        <is>
          <t>310057</t>
        </is>
      </c>
      <c r="B1712" t="inlineStr">
        <is>
          <t>Virtua Mount Holly Hospital</t>
        </is>
      </c>
      <c r="C1712" t="inlineStr">
        <is>
          <t>New Jersey</t>
        </is>
      </c>
      <c r="D1712" t="inlineStr">
        <is>
          <t>NJ</t>
        </is>
      </c>
      <c r="E1712" t="inlineStr">
        <is>
          <t>Middle Atlantic</t>
        </is>
      </c>
      <c r="F1712" t="inlineStr">
        <is>
          <t>IPPS</t>
        </is>
      </c>
      <c r="G1712" s="16" t="n">
        <v>1.1687</v>
      </c>
      <c r="H1712" s="16" t="n">
        <v>1.1253</v>
      </c>
      <c r="I1712" s="16" t="n">
        <v>1.6172</v>
      </c>
      <c r="J1712" s="16" t="n">
        <v>1.6091</v>
      </c>
      <c r="K1712" s="17" t="n">
        <v>3920</v>
      </c>
      <c r="L1712" s="16" t="n">
        <v>1</v>
      </c>
      <c r="M1712" s="18" t="n">
        <v>47573948.14216769</v>
      </c>
      <c r="N1712" s="18" t="n">
        <v>47585701.48040053</v>
      </c>
      <c r="O1712" s="19" t="n">
        <v>11753.33823284507</v>
      </c>
      <c r="P1712" s="20" t="n">
        <v>0.0002470540850997264</v>
      </c>
      <c r="Q1712" s="27">
        <f>IF(O1712&gt;0,O1712,"")</f>
        <v/>
      </c>
      <c r="R1712" s="28">
        <f>IF(O1712&gt;0,P1712,"")</f>
        <v/>
      </c>
    </row>
    <row r="1713">
      <c r="A1713" t="inlineStr">
        <is>
          <t>310058</t>
        </is>
      </c>
      <c r="B1713" t="inlineStr">
        <is>
          <t>Bergen New Bridge Medical Center</t>
        </is>
      </c>
      <c r="C1713" t="inlineStr">
        <is>
          <t>New Jersey</t>
        </is>
      </c>
      <c r="D1713" t="inlineStr">
        <is>
          <t>NJ</t>
        </is>
      </c>
      <c r="E1713" t="inlineStr">
        <is>
          <t>Middle Atlantic</t>
        </is>
      </c>
      <c r="F1713" t="inlineStr">
        <is>
          <t>IPPS</t>
        </is>
      </c>
      <c r="G1713" s="16" t="n">
        <v>1.2714</v>
      </c>
      <c r="H1713" s="16" t="n">
        <v>1.326</v>
      </c>
      <c r="I1713" s="16" t="n">
        <v>1.2141</v>
      </c>
      <c r="J1713" s="16" t="n">
        <v>1.1958</v>
      </c>
      <c r="K1713" s="17" t="n">
        <v>376</v>
      </c>
      <c r="L1713" s="16" t="n">
        <v>1</v>
      </c>
      <c r="M1713" s="18" t="n">
        <v>3634740.839939882</v>
      </c>
      <c r="N1713" s="18" t="n">
        <v>3806973.893576032</v>
      </c>
      <c r="O1713" s="19" t="n">
        <v>172233.0536361495</v>
      </c>
      <c r="P1713" s="20" t="n">
        <v>0.04738523631274856</v>
      </c>
      <c r="Q1713" s="27">
        <f>IF(O1713&gt;0,O1713,"")</f>
        <v/>
      </c>
      <c r="R1713" s="28">
        <f>IF(O1713&gt;0,P1713,"")</f>
        <v/>
      </c>
    </row>
    <row r="1714">
      <c r="A1714" t="inlineStr">
        <is>
          <t>310060</t>
        </is>
      </c>
      <c r="B1714" t="inlineStr">
        <is>
          <t>St Luke'S Warren Hospital</t>
        </is>
      </c>
      <c r="C1714" t="inlineStr">
        <is>
          <t>New Jersey</t>
        </is>
      </c>
      <c r="D1714" t="inlineStr">
        <is>
          <t>NJ</t>
        </is>
      </c>
      <c r="E1714" t="inlineStr">
        <is>
          <t>Middle Atlantic</t>
        </is>
      </c>
      <c r="F1714" t="inlineStr">
        <is>
          <t>IPPS</t>
        </is>
      </c>
      <c r="G1714" s="16" t="n">
        <v>1.1687</v>
      </c>
      <c r="H1714" s="16" t="n">
        <v>1.133</v>
      </c>
      <c r="I1714" s="16" t="n">
        <v>1.5413</v>
      </c>
      <c r="J1714" s="16" t="n">
        <v>1.5298</v>
      </c>
      <c r="K1714" s="17" t="n">
        <v>1585</v>
      </c>
      <c r="L1714" s="16" t="n">
        <v>1</v>
      </c>
      <c r="M1714" s="18" t="n">
        <v>18333097.1615661</v>
      </c>
      <c r="N1714" s="18" t="n">
        <v>18378287.12028417</v>
      </c>
      <c r="O1714" s="19" t="n">
        <v>45189.95871806145</v>
      </c>
      <c r="P1714" s="20" t="n">
        <v>0.002464938592743546</v>
      </c>
      <c r="Q1714" s="27">
        <f>IF(O1714&gt;0,O1714,"")</f>
        <v/>
      </c>
      <c r="R1714" s="28">
        <f>IF(O1714&gt;0,P1714,"")</f>
        <v/>
      </c>
    </row>
    <row r="1715">
      <c r="A1715" t="inlineStr">
        <is>
          <t>310061</t>
        </is>
      </c>
      <c r="B1715" t="inlineStr">
        <is>
          <t>Virtua Willingboro Hospital</t>
        </is>
      </c>
      <c r="C1715" t="inlineStr">
        <is>
          <t>New Jersey</t>
        </is>
      </c>
      <c r="D1715" t="inlineStr">
        <is>
          <t>NJ</t>
        </is>
      </c>
      <c r="E1715" t="inlineStr">
        <is>
          <t>Middle Atlantic</t>
        </is>
      </c>
      <c r="F1715" t="inlineStr">
        <is>
          <t>IPPS</t>
        </is>
      </c>
      <c r="G1715" s="16" t="n">
        <v>1.1687</v>
      </c>
      <c r="H1715" s="16" t="n">
        <v>1.1253</v>
      </c>
      <c r="I1715" s="16" t="n">
        <v>1.4214</v>
      </c>
      <c r="J1715" s="16" t="n">
        <v>1.4023</v>
      </c>
      <c r="K1715" s="17" t="n">
        <v>1038</v>
      </c>
      <c r="L1715" s="16" t="n">
        <v>1</v>
      </c>
      <c r="M1715" s="18" t="n">
        <v>11072178.0188657</v>
      </c>
      <c r="N1715" s="18" t="n">
        <v>10981095.32249495</v>
      </c>
      <c r="O1715" s="19" t="n">
        <v>-91082.69637075067</v>
      </c>
      <c r="P1715" s="20" t="n">
        <v>-0.008226267335618733</v>
      </c>
      <c r="Q1715" s="27">
        <f>IF(O1715&gt;0,O1715,"")</f>
        <v/>
      </c>
      <c r="R1715" s="28">
        <f>IF(O1715&gt;0,P1715,"")</f>
        <v/>
      </c>
    </row>
    <row r="1716">
      <c r="A1716" t="inlineStr">
        <is>
          <t>310064</t>
        </is>
      </c>
      <c r="B1716" t="inlineStr">
        <is>
          <t>Atlanticare Regional Medical Center - City Campus</t>
        </is>
      </c>
      <c r="C1716" t="inlineStr">
        <is>
          <t>New Jersey</t>
        </is>
      </c>
      <c r="D1716" t="inlineStr">
        <is>
          <t>NJ</t>
        </is>
      </c>
      <c r="E1716" t="inlineStr">
        <is>
          <t>Middle Atlantic</t>
        </is>
      </c>
      <c r="F1716" t="inlineStr">
        <is>
          <t>IPPS</t>
        </is>
      </c>
      <c r="G1716" s="16" t="n">
        <v>1.1687</v>
      </c>
      <c r="H1716" s="16" t="n">
        <v>1.1253</v>
      </c>
      <c r="I1716" s="16" t="n">
        <v>1.8951</v>
      </c>
      <c r="J1716" s="16" t="n">
        <v>1.8946</v>
      </c>
      <c r="K1716" s="17" t="n">
        <v>6151</v>
      </c>
      <c r="L1716" s="16" t="n">
        <v>1</v>
      </c>
      <c r="M1716" s="18" t="n">
        <v>87477679.43950261</v>
      </c>
      <c r="N1716" s="18" t="n">
        <v>87916549.3263348</v>
      </c>
      <c r="O1716" s="19" t="n">
        <v>438869.8868321925</v>
      </c>
      <c r="P1716" s="20" t="n">
        <v>0.005016935630256448</v>
      </c>
      <c r="Q1716" s="27">
        <f>IF(O1716&gt;0,O1716,"")</f>
        <v/>
      </c>
      <c r="R1716" s="28">
        <f>IF(O1716&gt;0,P1716,"")</f>
        <v/>
      </c>
    </row>
    <row r="1717">
      <c r="A1717" t="inlineStr">
        <is>
          <t>310069</t>
        </is>
      </c>
      <c r="B1717" t="inlineStr">
        <is>
          <t>Inspira Medical Center Mullica Hill</t>
        </is>
      </c>
      <c r="C1717" t="inlineStr">
        <is>
          <t>New Jersey</t>
        </is>
      </c>
      <c r="D1717" t="inlineStr">
        <is>
          <t>NJ</t>
        </is>
      </c>
      <c r="E1717" t="inlineStr">
        <is>
          <t>Middle Atlantic</t>
        </is>
      </c>
      <c r="F1717" t="inlineStr">
        <is>
          <t>IPPS</t>
        </is>
      </c>
      <c r="G1717" s="16" t="n">
        <v>1.1687</v>
      </c>
      <c r="H1717" s="16" t="n">
        <v>1.1253</v>
      </c>
      <c r="I1717" s="16" t="n">
        <v>1.6445</v>
      </c>
      <c r="J1717" s="16" t="n">
        <v>1.6325</v>
      </c>
      <c r="K1717" s="17" t="n">
        <v>4958</v>
      </c>
      <c r="L1717" s="16" t="n">
        <v>1</v>
      </c>
      <c r="M1717" s="18" t="n">
        <v>61187089.48553409</v>
      </c>
      <c r="N1717" s="18" t="n">
        <v>61061446.23749708</v>
      </c>
      <c r="O1717" s="19" t="n">
        <v>-125643.248037003</v>
      </c>
      <c r="P1717" s="20" t="n">
        <v>-0.002053427432051784</v>
      </c>
      <c r="Q1717" s="27">
        <f>IF(O1717&gt;0,O1717,"")</f>
        <v/>
      </c>
      <c r="R1717" s="28">
        <f>IF(O1717&gt;0,P1717,"")</f>
        <v/>
      </c>
    </row>
    <row r="1718">
      <c r="A1718" t="inlineStr">
        <is>
          <t>310070</t>
        </is>
      </c>
      <c r="B1718" t="inlineStr">
        <is>
          <t>Saint Peter'S University Hospital</t>
        </is>
      </c>
      <c r="C1718" t="inlineStr">
        <is>
          <t>New Jersey</t>
        </is>
      </c>
      <c r="D1718" t="inlineStr">
        <is>
          <t>NJ</t>
        </is>
      </c>
      <c r="E1718" t="inlineStr">
        <is>
          <t>Middle Atlantic</t>
        </is>
      </c>
      <c r="F1718" t="inlineStr">
        <is>
          <t>IPPS</t>
        </is>
      </c>
      <c r="G1718" s="16" t="n">
        <v>1.1936</v>
      </c>
      <c r="H1718" s="16" t="n">
        <v>1.1621</v>
      </c>
      <c r="I1718" s="16" t="n">
        <v>1.5881</v>
      </c>
      <c r="J1718" s="16" t="n">
        <v>1.5742</v>
      </c>
      <c r="K1718" s="17" t="n">
        <v>1921</v>
      </c>
      <c r="L1718" s="16" t="n">
        <v>1</v>
      </c>
      <c r="M1718" s="18" t="n">
        <v>23232702.24169772</v>
      </c>
      <c r="N1718" s="18" t="n">
        <v>23325418.2977951</v>
      </c>
      <c r="O1718" s="19" t="n">
        <v>92716.05609738082</v>
      </c>
      <c r="P1718" s="20" t="n">
        <v>0.003990756440332428</v>
      </c>
      <c r="Q1718" s="27">
        <f>IF(O1718&gt;0,O1718,"")</f>
        <v/>
      </c>
      <c r="R1718" s="28">
        <f>IF(O1718&gt;0,P1718,"")</f>
        <v/>
      </c>
    </row>
    <row r="1719">
      <c r="A1719" t="inlineStr">
        <is>
          <t>310073</t>
        </is>
      </c>
      <c r="B1719" t="inlineStr">
        <is>
          <t>Jersey Shore University Medical Center</t>
        </is>
      </c>
      <c r="C1719" t="inlineStr">
        <is>
          <t>New Jersey</t>
        </is>
      </c>
      <c r="D1719" t="inlineStr">
        <is>
          <t>NJ</t>
        </is>
      </c>
      <c r="E1719" t="inlineStr">
        <is>
          <t>Middle Atlantic</t>
        </is>
      </c>
      <c r="F1719" t="inlineStr">
        <is>
          <t>IPPS</t>
        </is>
      </c>
      <c r="G1719" s="16" t="n">
        <v>1.2345</v>
      </c>
      <c r="H1719" s="16" t="n">
        <v>1.2896</v>
      </c>
      <c r="I1719" s="16" t="n">
        <v>2.3573</v>
      </c>
      <c r="J1719" s="16" t="n">
        <v>2.3595</v>
      </c>
      <c r="K1719" s="17" t="n">
        <v>9812</v>
      </c>
      <c r="L1719" s="16" t="n">
        <v>1</v>
      </c>
      <c r="M1719" s="18" t="n">
        <v>180359721.5061071</v>
      </c>
      <c r="N1719" s="18" t="n">
        <v>192149346.2760597</v>
      </c>
      <c r="O1719" s="19" t="n">
        <v>11789624.7699526</v>
      </c>
      <c r="P1719" s="20" t="n">
        <v>0.06536728196019859</v>
      </c>
      <c r="Q1719" s="27">
        <f>IF(O1719&gt;0,O1719,"")</f>
        <v/>
      </c>
      <c r="R1719" s="28">
        <f>IF(O1719&gt;0,P1719,"")</f>
        <v/>
      </c>
    </row>
    <row r="1720">
      <c r="A1720" t="inlineStr">
        <is>
          <t>310074</t>
        </is>
      </c>
      <c r="B1720" t="inlineStr">
        <is>
          <t>Jersey City Medical Center</t>
        </is>
      </c>
      <c r="C1720" t="inlineStr">
        <is>
          <t>New Jersey</t>
        </is>
      </c>
      <c r="D1720" t="inlineStr">
        <is>
          <t>NJ</t>
        </is>
      </c>
      <c r="E1720" t="inlineStr">
        <is>
          <t>Middle Atlantic</t>
        </is>
      </c>
      <c r="F1720" t="inlineStr">
        <is>
          <t>IPPS</t>
        </is>
      </c>
      <c r="G1720" s="16" t="n">
        <v>1.2714</v>
      </c>
      <c r="H1720" s="16" t="n">
        <v>1.326</v>
      </c>
      <c r="I1720" s="16" t="n">
        <v>1.8764</v>
      </c>
      <c r="J1720" s="16" t="n">
        <v>1.868</v>
      </c>
      <c r="K1720" s="17" t="n">
        <v>2288</v>
      </c>
      <c r="L1720" s="16" t="n">
        <v>1</v>
      </c>
      <c r="M1720" s="18" t="n">
        <v>34183190.16888569</v>
      </c>
      <c r="N1720" s="18" t="n">
        <v>36188151.23669026</v>
      </c>
      <c r="O1720" s="19" t="n">
        <v>2004961.067804568</v>
      </c>
      <c r="P1720" s="20" t="n">
        <v>0.05865342169349449</v>
      </c>
      <c r="Q1720" s="27">
        <f>IF(O1720&gt;0,O1720,"")</f>
        <v/>
      </c>
      <c r="R1720" s="28">
        <f>IF(O1720&gt;0,P1720,"")</f>
        <v/>
      </c>
    </row>
    <row r="1721">
      <c r="A1721" t="inlineStr">
        <is>
          <t>310075</t>
        </is>
      </c>
      <c r="B1721" t="inlineStr">
        <is>
          <t>Monmouth Medical Center</t>
        </is>
      </c>
      <c r="C1721" t="inlineStr">
        <is>
          <t>New Jersey</t>
        </is>
      </c>
      <c r="D1721" t="inlineStr">
        <is>
          <t>NJ</t>
        </is>
      </c>
      <c r="E1721" t="inlineStr">
        <is>
          <t>Middle Atlantic</t>
        </is>
      </c>
      <c r="F1721" t="inlineStr">
        <is>
          <t>IPPS</t>
        </is>
      </c>
      <c r="G1721" s="16" t="n">
        <v>1.2345</v>
      </c>
      <c r="H1721" s="16" t="n">
        <v>1.2896</v>
      </c>
      <c r="I1721" s="16" t="n">
        <v>1.764</v>
      </c>
      <c r="J1721" s="16" t="n">
        <v>1.7559</v>
      </c>
      <c r="K1721" s="17" t="n">
        <v>2673</v>
      </c>
      <c r="L1721" s="16" t="n">
        <v>1</v>
      </c>
      <c r="M1721" s="18" t="n">
        <v>36767550.69170485</v>
      </c>
      <c r="N1721" s="18" t="n">
        <v>38954723.63969449</v>
      </c>
      <c r="O1721" s="19" t="n">
        <v>2187172.947989643</v>
      </c>
      <c r="P1721" s="20" t="n">
        <v>0.05948650119038504</v>
      </c>
      <c r="Q1721" s="27">
        <f>IF(O1721&gt;0,O1721,"")</f>
        <v/>
      </c>
      <c r="R1721" s="28">
        <f>IF(O1721&gt;0,P1721,"")</f>
        <v/>
      </c>
    </row>
    <row r="1722">
      <c r="A1722" t="inlineStr">
        <is>
          <t>310076</t>
        </is>
      </c>
      <c r="B1722" t="inlineStr">
        <is>
          <t>Cooperman Barnabas Medical Center</t>
        </is>
      </c>
      <c r="C1722" t="inlineStr">
        <is>
          <t>New Jersey</t>
        </is>
      </c>
      <c r="D1722" t="inlineStr">
        <is>
          <t>NJ</t>
        </is>
      </c>
      <c r="E1722" t="inlineStr">
        <is>
          <t>Middle Atlantic</t>
        </is>
      </c>
      <c r="F1722" t="inlineStr">
        <is>
          <t>Rural Referral Center (RRC)</t>
        </is>
      </c>
      <c r="G1722" s="16" t="n">
        <v>1.2345</v>
      </c>
      <c r="H1722" s="16" t="n">
        <v>1.2896</v>
      </c>
      <c r="I1722" s="16" t="n">
        <v>2.1532</v>
      </c>
      <c r="J1722" s="16" t="n">
        <v>2.1536</v>
      </c>
      <c r="K1722" s="17" t="n">
        <v>6578</v>
      </c>
      <c r="L1722" s="16" t="n">
        <v>1</v>
      </c>
      <c r="M1722" s="18" t="n">
        <v>110444832.4266038</v>
      </c>
      <c r="N1722" s="18" t="n">
        <v>117576438.7357819</v>
      </c>
      <c r="O1722" s="19" t="n">
        <v>7131606.309178084</v>
      </c>
      <c r="P1722" s="20" t="n">
        <v>0.0645716612763879</v>
      </c>
      <c r="Q1722" s="27">
        <f>IF(O1722&gt;0,O1722,"")</f>
        <v/>
      </c>
      <c r="R1722" s="28">
        <f>IF(O1722&gt;0,P1722,"")</f>
        <v/>
      </c>
    </row>
    <row r="1723">
      <c r="A1723" t="inlineStr">
        <is>
          <t>310083</t>
        </is>
      </c>
      <c r="B1723" t="inlineStr">
        <is>
          <t>Carewell Health Medical Center</t>
        </is>
      </c>
      <c r="C1723" t="inlineStr">
        <is>
          <t>New Jersey</t>
        </is>
      </c>
      <c r="D1723" t="inlineStr">
        <is>
          <t>NJ</t>
        </is>
      </c>
      <c r="E1723" t="inlineStr">
        <is>
          <t>Middle Atlantic</t>
        </is>
      </c>
      <c r="F1723" t="inlineStr">
        <is>
          <t>IPPS</t>
        </is>
      </c>
      <c r="G1723" s="16" t="n">
        <v>1.2345</v>
      </c>
      <c r="H1723" s="16" t="n">
        <v>1.2896</v>
      </c>
      <c r="I1723" s="16" t="n">
        <v>1.6428</v>
      </c>
      <c r="J1723" s="16" t="n">
        <v>1.6317</v>
      </c>
      <c r="K1723" s="17" t="n">
        <v>534</v>
      </c>
      <c r="L1723" s="16" t="n">
        <v>1</v>
      </c>
      <c r="M1723" s="18" t="n">
        <v>6840582.917348864</v>
      </c>
      <c r="N1723" s="18" t="n">
        <v>7231742.612445065</v>
      </c>
      <c r="O1723" s="19" t="n">
        <v>391159.6950962013</v>
      </c>
      <c r="P1723" s="20" t="n">
        <v>0.05718221675292537</v>
      </c>
      <c r="Q1723" s="27">
        <f>IF(O1723&gt;0,O1723,"")</f>
        <v/>
      </c>
      <c r="R1723" s="28">
        <f>IF(O1723&gt;0,P1723,"")</f>
        <v/>
      </c>
    </row>
    <row r="1724">
      <c r="A1724" t="inlineStr">
        <is>
          <t>310084</t>
        </is>
      </c>
      <c r="B1724" t="inlineStr">
        <is>
          <t>Monmouth Medical Center-Southern Campus</t>
        </is>
      </c>
      <c r="C1724" t="inlineStr">
        <is>
          <t>New Jersey</t>
        </is>
      </c>
      <c r="D1724" t="inlineStr">
        <is>
          <t>NJ</t>
        </is>
      </c>
      <c r="E1724" t="inlineStr">
        <is>
          <t>Middle Atlantic</t>
        </is>
      </c>
      <c r="F1724" t="inlineStr">
        <is>
          <t>IPPS</t>
        </is>
      </c>
      <c r="G1724" s="16" t="n">
        <v>1.1687</v>
      </c>
      <c r="H1724" s="16" t="n">
        <v>1.1621</v>
      </c>
      <c r="I1724" s="16" t="n">
        <v>1.6277</v>
      </c>
      <c r="J1724" s="16" t="n">
        <v>1.6098</v>
      </c>
      <c r="K1724" s="17" t="n">
        <v>1807</v>
      </c>
      <c r="L1724" s="16" t="n">
        <v>1</v>
      </c>
      <c r="M1724" s="18" t="n">
        <v>22072519.60297157</v>
      </c>
      <c r="N1724" s="18" t="n">
        <v>22437385.17755944</v>
      </c>
      <c r="O1724" s="19" t="n">
        <v>364865.5745878667</v>
      </c>
      <c r="P1724" s="20" t="n">
        <v>0.01653030923296793</v>
      </c>
      <c r="Q1724" s="27">
        <f>IF(O1724&gt;0,O1724,"")</f>
        <v/>
      </c>
      <c r="R1724" s="28">
        <f>IF(O1724&gt;0,P1724,"")</f>
        <v/>
      </c>
    </row>
    <row r="1725">
      <c r="A1725" t="inlineStr">
        <is>
          <t>310086</t>
        </is>
      </c>
      <c r="B1725" t="inlineStr">
        <is>
          <t>Jefferson Stratford Hospital</t>
        </is>
      </c>
      <c r="C1725" t="inlineStr">
        <is>
          <t>New Jersey</t>
        </is>
      </c>
      <c r="D1725" t="inlineStr">
        <is>
          <t>NJ</t>
        </is>
      </c>
      <c r="E1725" t="inlineStr">
        <is>
          <t>Middle Atlantic</t>
        </is>
      </c>
      <c r="F1725" t="inlineStr">
        <is>
          <t>IPPS</t>
        </is>
      </c>
      <c r="G1725" s="16" t="n">
        <v>1.1687</v>
      </c>
      <c r="H1725" s="16" t="n">
        <v>1.1253</v>
      </c>
      <c r="I1725" s="16" t="n">
        <v>1.6171</v>
      </c>
      <c r="J1725" s="16" t="n">
        <v>1.606</v>
      </c>
      <c r="K1725" s="17" t="n">
        <v>8369</v>
      </c>
      <c r="L1725" s="16" t="n">
        <v>1</v>
      </c>
      <c r="M1725" s="18" t="n">
        <v>101561671.5594529</v>
      </c>
      <c r="N1725" s="18" t="n">
        <v>101397321.4709472</v>
      </c>
      <c r="O1725" s="19" t="n">
        <v>-164350.0885057151</v>
      </c>
      <c r="P1725" s="20" t="n">
        <v>-0.001618229455878015</v>
      </c>
      <c r="Q1725" s="27">
        <f>IF(O1725&gt;0,O1725,"")</f>
        <v/>
      </c>
      <c r="R1725" s="28">
        <f>IF(O1725&gt;0,P1725,"")</f>
        <v/>
      </c>
    </row>
    <row r="1726">
      <c r="A1726" t="inlineStr">
        <is>
          <t>310092</t>
        </is>
      </c>
      <c r="B1726" t="inlineStr">
        <is>
          <t>Capital Health Regional Medical Center</t>
        </is>
      </c>
      <c r="C1726" t="inlineStr">
        <is>
          <t>New Jersey</t>
        </is>
      </c>
      <c r="D1726" t="inlineStr">
        <is>
          <t>NJ</t>
        </is>
      </c>
      <c r="E1726" t="inlineStr">
        <is>
          <t>Middle Atlantic</t>
        </is>
      </c>
      <c r="F1726" t="inlineStr">
        <is>
          <t>IPPS</t>
        </is>
      </c>
      <c r="G1726" s="16" t="n">
        <v>1.1687</v>
      </c>
      <c r="H1726" s="16" t="n">
        <v>1.1411</v>
      </c>
      <c r="I1726" s="16" t="n">
        <v>2.1412</v>
      </c>
      <c r="J1726" s="16" t="n">
        <v>2.1396</v>
      </c>
      <c r="K1726" s="17" t="n">
        <v>1842</v>
      </c>
      <c r="L1726" s="16" t="n">
        <v>1</v>
      </c>
      <c r="M1726" s="18" t="n">
        <v>29598265.10383616</v>
      </c>
      <c r="N1726" s="18" t="n">
        <v>30018741.33465661</v>
      </c>
      <c r="O1726" s="19" t="n">
        <v>420476.2308204547</v>
      </c>
      <c r="P1726" s="20" t="n">
        <v>0.01420611070768326</v>
      </c>
      <c r="Q1726" s="27">
        <f>IF(O1726&gt;0,O1726,"")</f>
        <v/>
      </c>
      <c r="R1726" s="28">
        <f>IF(O1726&gt;0,P1726,"")</f>
        <v/>
      </c>
    </row>
    <row r="1727">
      <c r="A1727" t="inlineStr">
        <is>
          <t>310096</t>
        </is>
      </c>
      <c r="B1727" t="inlineStr">
        <is>
          <t>Saint Michael'S Medical Center</t>
        </is>
      </c>
      <c r="C1727" t="inlineStr">
        <is>
          <t>New Jersey</t>
        </is>
      </c>
      <c r="D1727" t="inlineStr">
        <is>
          <t>NJ</t>
        </is>
      </c>
      <c r="E1727" t="inlineStr">
        <is>
          <t>Middle Atlantic</t>
        </is>
      </c>
      <c r="F1727" t="inlineStr">
        <is>
          <t>IPPS</t>
        </is>
      </c>
      <c r="G1727" s="16" t="n">
        <v>1.2345</v>
      </c>
      <c r="H1727" s="16" t="n">
        <v>1.2896</v>
      </c>
      <c r="I1727" s="16" t="n">
        <v>1.802</v>
      </c>
      <c r="J1727" s="16" t="n">
        <v>1.7923</v>
      </c>
      <c r="K1727" s="17" t="n">
        <v>840</v>
      </c>
      <c r="L1727" s="16" t="n">
        <v>1</v>
      </c>
      <c r="M1727" s="18" t="n">
        <v>11803239.8671819</v>
      </c>
      <c r="N1727" s="18" t="n">
        <v>12495435.03466737</v>
      </c>
      <c r="O1727" s="19" t="n">
        <v>692195.1674854755</v>
      </c>
      <c r="P1727" s="20" t="n">
        <v>0.05864450568441611</v>
      </c>
      <c r="Q1727" s="27">
        <f>IF(O1727&gt;0,O1727,"")</f>
        <v/>
      </c>
      <c r="R1727" s="28">
        <f>IF(O1727&gt;0,P1727,"")</f>
        <v/>
      </c>
    </row>
    <row r="1728">
      <c r="A1728" t="inlineStr">
        <is>
          <t>310108</t>
        </is>
      </c>
      <c r="B1728" t="inlineStr">
        <is>
          <t>Jfk University Medical Center</t>
        </is>
      </c>
      <c r="C1728" t="inlineStr">
        <is>
          <t>New Jersey</t>
        </is>
      </c>
      <c r="D1728" t="inlineStr">
        <is>
          <t>NJ</t>
        </is>
      </c>
      <c r="E1728" t="inlineStr">
        <is>
          <t>Middle Atlantic</t>
        </is>
      </c>
      <c r="F1728" t="inlineStr">
        <is>
          <t>IPPS</t>
        </is>
      </c>
      <c r="G1728" s="16" t="n">
        <v>1.1936</v>
      </c>
      <c r="H1728" s="16" t="n">
        <v>1.1621</v>
      </c>
      <c r="I1728" s="16" t="n">
        <v>1.8728</v>
      </c>
      <c r="J1728" s="16" t="n">
        <v>1.864</v>
      </c>
      <c r="K1728" s="17" t="n">
        <v>4828</v>
      </c>
      <c r="L1728" s="16" t="n">
        <v>1</v>
      </c>
      <c r="M1728" s="18" t="n">
        <v>68857805.54457529</v>
      </c>
      <c r="N1728" s="18" t="n">
        <v>69415321.15097979</v>
      </c>
      <c r="O1728" s="19" t="n">
        <v>557515.6064044982</v>
      </c>
      <c r="P1728" s="20" t="n">
        <v>0.008096621755446287</v>
      </c>
      <c r="Q1728" s="27">
        <f>IF(O1728&gt;0,O1728,"")</f>
        <v/>
      </c>
      <c r="R1728" s="28">
        <f>IF(O1728&gt;0,P1728,"")</f>
        <v/>
      </c>
    </row>
    <row r="1729">
      <c r="A1729" t="inlineStr">
        <is>
          <t>310110</t>
        </is>
      </c>
      <c r="B1729" t="inlineStr">
        <is>
          <t>Robert Wood Johnson University Hospital Hamilton</t>
        </is>
      </c>
      <c r="C1729" t="inlineStr">
        <is>
          <t>New Jersey</t>
        </is>
      </c>
      <c r="D1729" t="inlineStr">
        <is>
          <t>NJ</t>
        </is>
      </c>
      <c r="E1729" t="inlineStr">
        <is>
          <t>Middle Atlantic</t>
        </is>
      </c>
      <c r="F1729" t="inlineStr">
        <is>
          <t>IPPS</t>
        </is>
      </c>
      <c r="G1729" s="16" t="n">
        <v>1.1687</v>
      </c>
      <c r="H1729" s="16" t="n">
        <v>1.1411</v>
      </c>
      <c r="I1729" s="16" t="n">
        <v>1.6286</v>
      </c>
      <c r="J1729" s="16" t="n">
        <v>1.6229</v>
      </c>
      <c r="K1729" s="17" t="n">
        <v>2476</v>
      </c>
      <c r="L1729" s="16" t="n">
        <v>1</v>
      </c>
      <c r="M1729" s="18" t="n">
        <v>30261082.94604868</v>
      </c>
      <c r="N1729" s="18" t="n">
        <v>30606429.19865159</v>
      </c>
      <c r="O1729" s="19" t="n">
        <v>345346.2526029088</v>
      </c>
      <c r="P1729" s="20" t="n">
        <v>0.01141222385261668</v>
      </c>
      <c r="Q1729" s="27">
        <f>IF(O1729&gt;0,O1729,"")</f>
        <v/>
      </c>
      <c r="R1729" s="28">
        <f>IF(O1729&gt;0,P1729,"")</f>
        <v/>
      </c>
    </row>
    <row r="1730">
      <c r="A1730" t="inlineStr">
        <is>
          <t>310111</t>
        </is>
      </c>
      <c r="B1730" t="inlineStr">
        <is>
          <t>Centrastate Medical Center</t>
        </is>
      </c>
      <c r="C1730" t="inlineStr">
        <is>
          <t>New Jersey</t>
        </is>
      </c>
      <c r="D1730" t="inlineStr">
        <is>
          <t>NJ</t>
        </is>
      </c>
      <c r="E1730" t="inlineStr">
        <is>
          <t>Middle Atlantic</t>
        </is>
      </c>
      <c r="F1730" t="inlineStr">
        <is>
          <t>IPPS</t>
        </is>
      </c>
      <c r="G1730" s="16" t="n">
        <v>1.2345</v>
      </c>
      <c r="H1730" s="16" t="n">
        <v>1.2896</v>
      </c>
      <c r="I1730" s="16" t="n">
        <v>1.5691</v>
      </c>
      <c r="J1730" s="16" t="n">
        <v>1.5592</v>
      </c>
      <c r="K1730" s="17" t="n">
        <v>4991</v>
      </c>
      <c r="L1730" s="16" t="n">
        <v>1</v>
      </c>
      <c r="M1730" s="18" t="n">
        <v>61066826.67729983</v>
      </c>
      <c r="N1730" s="18" t="n">
        <v>64587843.75855999</v>
      </c>
      <c r="O1730" s="19" t="n">
        <v>3521017.08126016</v>
      </c>
      <c r="P1730" s="20" t="n">
        <v>0.05765842557804</v>
      </c>
      <c r="Q1730" s="27">
        <f>IF(O1730&gt;0,O1730,"")</f>
        <v/>
      </c>
      <c r="R1730" s="28">
        <f>IF(O1730&gt;0,P1730,"")</f>
        <v/>
      </c>
    </row>
    <row r="1731">
      <c r="A1731" t="inlineStr">
        <is>
          <t>310112</t>
        </is>
      </c>
      <c r="B1731" t="inlineStr">
        <is>
          <t>Bayshore Medical Center</t>
        </is>
      </c>
      <c r="C1731" t="inlineStr">
        <is>
          <t>New Jersey</t>
        </is>
      </c>
      <c r="D1731" t="inlineStr">
        <is>
          <t>NJ</t>
        </is>
      </c>
      <c r="E1731" t="inlineStr">
        <is>
          <t>Middle Atlantic</t>
        </is>
      </c>
      <c r="F1731" t="inlineStr">
        <is>
          <t>IPPS</t>
        </is>
      </c>
      <c r="G1731" s="16" t="n">
        <v>1.2345</v>
      </c>
      <c r="H1731" s="16" t="n">
        <v>1.2896</v>
      </c>
      <c r="I1731" s="16" t="n">
        <v>1.7794</v>
      </c>
      <c r="J1731" s="16" t="n">
        <v>1.7723</v>
      </c>
      <c r="K1731" s="17" t="n">
        <v>3069</v>
      </c>
      <c r="L1731" s="16" t="n">
        <v>1</v>
      </c>
      <c r="M1731" s="18" t="n">
        <v>42583135.35578668</v>
      </c>
      <c r="N1731" s="18" t="n">
        <v>45143530.0227075</v>
      </c>
      <c r="O1731" s="19" t="n">
        <v>2560394.666920818</v>
      </c>
      <c r="P1731" s="20" t="n">
        <v>0.06012696447850646</v>
      </c>
      <c r="Q1731" s="27">
        <f>IF(O1731&gt;0,O1731,"")</f>
        <v/>
      </c>
      <c r="R1731" s="28">
        <f>IF(O1731&gt;0,P1731,"")</f>
        <v/>
      </c>
    </row>
    <row r="1732">
      <c r="A1732" t="inlineStr">
        <is>
          <t>310113</t>
        </is>
      </c>
      <c r="B1732" t="inlineStr">
        <is>
          <t>Southern Ocean Medical Center</t>
        </is>
      </c>
      <c r="C1732" t="inlineStr">
        <is>
          <t>New Jersey</t>
        </is>
      </c>
      <c r="D1732" t="inlineStr">
        <is>
          <t>NJ</t>
        </is>
      </c>
      <c r="E1732" t="inlineStr">
        <is>
          <t>Middle Atlantic</t>
        </is>
      </c>
      <c r="F1732" t="inlineStr">
        <is>
          <t>IPPS</t>
        </is>
      </c>
      <c r="G1732" s="16" t="n">
        <v>1.1687</v>
      </c>
      <c r="H1732" s="16" t="n">
        <v>1.1621</v>
      </c>
      <c r="I1732" s="16" t="n">
        <v>1.5333</v>
      </c>
      <c r="J1732" s="16" t="n">
        <v>1.5219</v>
      </c>
      <c r="K1732" s="17" t="n">
        <v>3688</v>
      </c>
      <c r="L1732" s="16" t="n">
        <v>1</v>
      </c>
      <c r="M1732" s="18" t="n">
        <v>42436293.37987024</v>
      </c>
      <c r="N1732" s="18" t="n">
        <v>43293151.10772879</v>
      </c>
      <c r="O1732" s="19" t="n">
        <v>856857.7278585508</v>
      </c>
      <c r="P1732" s="20" t="n">
        <v>0.02019162513060114</v>
      </c>
      <c r="Q1732" s="27">
        <f>IF(O1732&gt;0,O1732,"")</f>
        <v/>
      </c>
      <c r="R1732" s="28">
        <f>IF(O1732&gt;0,P1732,"")</f>
        <v/>
      </c>
    </row>
    <row r="1733">
      <c r="A1733" t="inlineStr">
        <is>
          <t>310115</t>
        </is>
      </c>
      <c r="B1733" t="inlineStr">
        <is>
          <t>Hackettstown Medical Center</t>
        </is>
      </c>
      <c r="C1733" t="inlineStr">
        <is>
          <t>New Jersey</t>
        </is>
      </c>
      <c r="D1733" t="inlineStr">
        <is>
          <t>NJ</t>
        </is>
      </c>
      <c r="E1733" t="inlineStr">
        <is>
          <t>Middle Atlantic</t>
        </is>
      </c>
      <c r="F1733" t="inlineStr">
        <is>
          <t>IPPS</t>
        </is>
      </c>
      <c r="G1733" s="16" t="n">
        <v>1.1687</v>
      </c>
      <c r="H1733" s="16" t="n">
        <v>1.133</v>
      </c>
      <c r="I1733" s="16" t="n">
        <v>1.4642</v>
      </c>
      <c r="J1733" s="16" t="n">
        <v>1.4502</v>
      </c>
      <c r="K1733" s="17" t="n">
        <v>1751</v>
      </c>
      <c r="L1733" s="16" t="n">
        <v>1</v>
      </c>
      <c r="M1733" s="18" t="n">
        <v>19240038.81061641</v>
      </c>
      <c r="N1733" s="18" t="n">
        <v>19246650.31580591</v>
      </c>
      <c r="O1733" s="19" t="n">
        <v>6611.505189497024</v>
      </c>
      <c r="P1733" s="20" t="n">
        <v>0.0003436326326872521</v>
      </c>
      <c r="Q1733" s="27">
        <f>IF(O1733&gt;0,O1733,"")</f>
        <v/>
      </c>
      <c r="R1733" s="28">
        <f>IF(O1733&gt;0,P1733,"")</f>
        <v/>
      </c>
    </row>
    <row r="1734">
      <c r="A1734" t="inlineStr">
        <is>
          <t>310118</t>
        </is>
      </c>
      <c r="B1734" t="inlineStr">
        <is>
          <t>Secaucus University Hospital</t>
        </is>
      </c>
      <c r="C1734" t="inlineStr">
        <is>
          <t>New Jersey</t>
        </is>
      </c>
      <c r="D1734" t="inlineStr">
        <is>
          <t>NJ</t>
        </is>
      </c>
      <c r="E1734" t="inlineStr">
        <is>
          <t>Middle Atlantic</t>
        </is>
      </c>
      <c r="F1734" t="inlineStr">
        <is>
          <t>IPPS</t>
        </is>
      </c>
      <c r="G1734" s="16" t="n">
        <v>1.2714</v>
      </c>
      <c r="H1734" s="16" t="n">
        <v>1.326</v>
      </c>
      <c r="I1734" s="16" t="n">
        <v>1.8411</v>
      </c>
      <c r="J1734" s="16" t="n">
        <v>1.8751</v>
      </c>
      <c r="K1734" s="17" t="n">
        <v>488</v>
      </c>
      <c r="L1734" s="16" t="n">
        <v>1</v>
      </c>
      <c r="M1734" s="18" t="n">
        <v>7153660.84999855</v>
      </c>
      <c r="N1734" s="18" t="n">
        <v>7747788.56527117</v>
      </c>
      <c r="O1734" s="19" t="n">
        <v>594127.7152726194</v>
      </c>
      <c r="P1734" s="20" t="n">
        <v>0.08305226201389457</v>
      </c>
      <c r="Q1734" s="27">
        <f>IF(O1734&gt;0,O1734,"")</f>
        <v/>
      </c>
      <c r="R1734" s="28">
        <f>IF(O1734&gt;0,P1734,"")</f>
        <v/>
      </c>
    </row>
    <row r="1735">
      <c r="A1735" t="inlineStr">
        <is>
          <t>310119</t>
        </is>
      </c>
      <c r="B1735" t="inlineStr">
        <is>
          <t>University Hospital</t>
        </is>
      </c>
      <c r="C1735" t="inlineStr">
        <is>
          <t>New Jersey</t>
        </is>
      </c>
      <c r="D1735" t="inlineStr">
        <is>
          <t>NJ</t>
        </is>
      </c>
      <c r="E1735" t="inlineStr">
        <is>
          <t>Middle Atlantic</t>
        </is>
      </c>
      <c r="F1735" t="inlineStr">
        <is>
          <t>IPPS</t>
        </is>
      </c>
      <c r="G1735" s="16" t="n">
        <v>1.2345</v>
      </c>
      <c r="H1735" s="16" t="n">
        <v>1.2896</v>
      </c>
      <c r="I1735" s="16" t="n">
        <v>2.1626</v>
      </c>
      <c r="J1735" s="16" t="n">
        <v>2.1542</v>
      </c>
      <c r="K1735" s="17" t="n">
        <v>1508</v>
      </c>
      <c r="L1735" s="16" t="n">
        <v>1</v>
      </c>
      <c r="M1735" s="18" t="n">
        <v>25429902.8179308</v>
      </c>
      <c r="N1735" s="18" t="n">
        <v>26961791.94911441</v>
      </c>
      <c r="O1735" s="19" t="n">
        <v>1531889.131183617</v>
      </c>
      <c r="P1735" s="20" t="n">
        <v>0.0602396769720831</v>
      </c>
      <c r="Q1735" s="27">
        <f>IF(O1735&gt;0,O1735,"")</f>
        <v/>
      </c>
      <c r="R1735" s="28">
        <f>IF(O1735&gt;0,P1735,"")</f>
        <v/>
      </c>
    </row>
    <row r="1736">
      <c r="A1736" t="inlineStr">
        <is>
          <t>310130</t>
        </is>
      </c>
      <c r="B1736" t="inlineStr">
        <is>
          <t>Hackensack Meridian Health Pascack Valley Medical</t>
        </is>
      </c>
      <c r="C1736" t="inlineStr">
        <is>
          <t>New Jersey</t>
        </is>
      </c>
      <c r="D1736" t="inlineStr">
        <is>
          <t>NJ</t>
        </is>
      </c>
      <c r="E1736" t="inlineStr">
        <is>
          <t>Middle Atlantic</t>
        </is>
      </c>
      <c r="F1736" t="inlineStr">
        <is>
          <t>IPPS</t>
        </is>
      </c>
      <c r="G1736" s="16" t="n">
        <v>1.2714</v>
      </c>
      <c r="H1736" s="16" t="n">
        <v>1.326</v>
      </c>
      <c r="I1736" s="16" t="n">
        <v>1.5801</v>
      </c>
      <c r="J1736" s="16" t="n">
        <v>1.5713</v>
      </c>
      <c r="K1736" s="17" t="n">
        <v>1230</v>
      </c>
      <c r="L1736" s="16" t="n">
        <v>1</v>
      </c>
      <c r="M1736" s="18" t="n">
        <v>15474649.86204316</v>
      </c>
      <c r="N1736" s="18" t="n">
        <v>16364311.07533393</v>
      </c>
      <c r="O1736" s="19" t="n">
        <v>889661.2132907771</v>
      </c>
      <c r="P1736" s="20" t="n">
        <v>0.05749152460457111</v>
      </c>
      <c r="Q1736" s="27">
        <f>IF(O1736&gt;0,O1736,"")</f>
        <v/>
      </c>
      <c r="R1736" s="28">
        <f>IF(O1736&gt;0,P1736,"")</f>
        <v/>
      </c>
    </row>
    <row r="1737">
      <c r="A1737" t="inlineStr">
        <is>
          <t>320001</t>
        </is>
      </c>
      <c r="B1737" t="inlineStr">
        <is>
          <t>Unm Hospital</t>
        </is>
      </c>
      <c r="C1737" t="inlineStr">
        <is>
          <t>New Mexico</t>
        </is>
      </c>
      <c r="D1737" t="inlineStr">
        <is>
          <t>NM</t>
        </is>
      </c>
      <c r="E1737" t="inlineStr">
        <is>
          <t>Mountain</t>
        </is>
      </c>
      <c r="F1737" t="inlineStr">
        <is>
          <t>Rural Referral Center (RRC)</t>
        </is>
      </c>
      <c r="G1737" s="16" t="n">
        <v>0.9483</v>
      </c>
      <c r="H1737" s="16" t="n">
        <v>0.9254</v>
      </c>
      <c r="I1737" s="16" t="n">
        <v>2.3439</v>
      </c>
      <c r="J1737" s="16" t="n">
        <v>2.3461</v>
      </c>
      <c r="K1737" s="17" t="n">
        <v>3261</v>
      </c>
      <c r="L1737" s="16" t="n">
        <v>1</v>
      </c>
      <c r="M1737" s="18" t="n">
        <v>49958877.84444168</v>
      </c>
      <c r="N1737" s="18" t="n">
        <v>50842980.06596572</v>
      </c>
      <c r="O1737" s="19" t="n">
        <v>884102.2215240374</v>
      </c>
      <c r="P1737" s="20" t="n">
        <v>0.01769659887631765</v>
      </c>
      <c r="Q1737" s="27">
        <f>IF(O1737&gt;0,O1737,"")</f>
        <v/>
      </c>
      <c r="R1737" s="28">
        <f>IF(O1737&gt;0,P1737,"")</f>
        <v/>
      </c>
    </row>
    <row r="1738">
      <c r="A1738" t="inlineStr">
        <is>
          <t>320002</t>
        </is>
      </c>
      <c r="B1738" t="inlineStr">
        <is>
          <t>Christus St Vincent Regional Medical Center</t>
        </is>
      </c>
      <c r="C1738" t="inlineStr">
        <is>
          <t>New Mexico</t>
        </is>
      </c>
      <c r="D1738" t="inlineStr">
        <is>
          <t>NM</t>
        </is>
      </c>
      <c r="E1738" t="inlineStr">
        <is>
          <t>Mountain</t>
        </is>
      </c>
      <c r="F1738" t="inlineStr">
        <is>
          <t>SCH/RRC</t>
        </is>
      </c>
      <c r="G1738" s="16" t="n">
        <v>1.0375</v>
      </c>
      <c r="H1738" s="16" t="n">
        <v>1.0461</v>
      </c>
      <c r="I1738" s="16" t="n">
        <v>1.775</v>
      </c>
      <c r="J1738" s="16" t="n">
        <v>1.766</v>
      </c>
      <c r="K1738" s="17" t="n">
        <v>2878</v>
      </c>
      <c r="L1738" s="16" t="n">
        <v>1</v>
      </c>
      <c r="M1738" s="18" t="n">
        <v>35349130.97572388</v>
      </c>
      <c r="N1738" s="18" t="n">
        <v>36492056.33611295</v>
      </c>
      <c r="O1738" s="19" t="n">
        <v>1142925.360389076</v>
      </c>
      <c r="P1738" s="20" t="n">
        <v>0.03233248820668275</v>
      </c>
      <c r="Q1738" s="27">
        <f>IF(O1738&gt;0,O1738,"")</f>
        <v/>
      </c>
      <c r="R1738" s="28">
        <f>IF(O1738&gt;0,P1738,"")</f>
        <v/>
      </c>
    </row>
    <row r="1739">
      <c r="A1739" t="inlineStr">
        <is>
          <t>320004</t>
        </is>
      </c>
      <c r="B1739" t="inlineStr">
        <is>
          <t>Christus Southern New Mexico</t>
        </is>
      </c>
      <c r="C1739" t="inlineStr">
        <is>
          <t>New Mexico</t>
        </is>
      </c>
      <c r="D1739" t="inlineStr">
        <is>
          <t>NM</t>
        </is>
      </c>
      <c r="E1739" t="inlineStr">
        <is>
          <t>Mountain</t>
        </is>
      </c>
      <c r="F1739" t="inlineStr">
        <is>
          <t>Sole Community Hospital (SCH)</t>
        </is>
      </c>
      <c r="G1739" s="16" t="n">
        <v>0.9483</v>
      </c>
      <c r="H1739" s="16" t="n">
        <v>0.9254</v>
      </c>
      <c r="I1739" s="16" t="n">
        <v>1.5434</v>
      </c>
      <c r="J1739" s="16" t="n">
        <v>1.5382</v>
      </c>
      <c r="K1739" s="17" t="n">
        <v>869</v>
      </c>
      <c r="L1739" s="16" t="n">
        <v>1</v>
      </c>
      <c r="M1739" s="18" t="n">
        <v>8766395.686510121</v>
      </c>
      <c r="N1739" s="18" t="n">
        <v>8883135.017518369</v>
      </c>
      <c r="O1739" s="19" t="n">
        <v>116739.331008248</v>
      </c>
      <c r="P1739" s="20" t="n">
        <v>0.01331668512155897</v>
      </c>
      <c r="Q1739" s="27">
        <f>IF(O1739&gt;0,O1739,"")</f>
        <v/>
      </c>
      <c r="R1739" s="28">
        <f>IF(O1739&gt;0,P1739,"")</f>
        <v/>
      </c>
    </row>
    <row r="1740">
      <c r="A1740" t="inlineStr">
        <is>
          <t>320005</t>
        </is>
      </c>
      <c r="B1740" t="inlineStr">
        <is>
          <t>San Juan Regional Medical Center Inc</t>
        </is>
      </c>
      <c r="C1740" t="inlineStr">
        <is>
          <t>New Mexico</t>
        </is>
      </c>
      <c r="D1740" t="inlineStr">
        <is>
          <t>NM</t>
        </is>
      </c>
      <c r="E1740" t="inlineStr">
        <is>
          <t>Mountain</t>
        </is>
      </c>
      <c r="F1740" t="inlineStr">
        <is>
          <t>SCH/RRC</t>
        </is>
      </c>
      <c r="G1740" s="16" t="n">
        <v>0.9592000000000001</v>
      </c>
      <c r="H1740" s="16" t="n">
        <v>0.9254</v>
      </c>
      <c r="I1740" s="16" t="n">
        <v>1.7943</v>
      </c>
      <c r="J1740" s="16" t="n">
        <v>1.7896</v>
      </c>
      <c r="K1740" s="17" t="n">
        <v>2259</v>
      </c>
      <c r="L1740" s="16" t="n">
        <v>1</v>
      </c>
      <c r="M1740" s="18" t="n">
        <v>26678149.62392222</v>
      </c>
      <c r="N1740" s="18" t="n">
        <v>26866177.62050695</v>
      </c>
      <c r="O1740" s="19" t="n">
        <v>188027.9965847246</v>
      </c>
      <c r="P1740" s="20" t="n">
        <v>0.007048014919899859</v>
      </c>
      <c r="Q1740" s="27">
        <f>IF(O1740&gt;0,O1740,"")</f>
        <v/>
      </c>
      <c r="R1740" s="28">
        <f>IF(O1740&gt;0,P1740,"")</f>
        <v/>
      </c>
    </row>
    <row r="1741">
      <c r="A1741" t="inlineStr">
        <is>
          <t>320006</t>
        </is>
      </c>
      <c r="B1741" t="inlineStr">
        <is>
          <t>Eastern New Mexico Medical Center</t>
        </is>
      </c>
      <c r="C1741" t="inlineStr">
        <is>
          <t>New Mexico</t>
        </is>
      </c>
      <c r="D1741" t="inlineStr">
        <is>
          <t>NM</t>
        </is>
      </c>
      <c r="E1741" t="inlineStr">
        <is>
          <t>Mountain</t>
        </is>
      </c>
      <c r="F1741" t="inlineStr">
        <is>
          <t>Rural Referral Center (RRC)</t>
        </is>
      </c>
      <c r="G1741" s="16" t="n">
        <v>0.9483</v>
      </c>
      <c r="H1741" s="16" t="n">
        <v>0.9254</v>
      </c>
      <c r="I1741" s="16" t="n">
        <v>1.4779</v>
      </c>
      <c r="J1741" s="16" t="n">
        <v>1.4624</v>
      </c>
      <c r="K1741" s="17" t="n">
        <v>933</v>
      </c>
      <c r="L1741" s="16" t="n">
        <v>1</v>
      </c>
      <c r="M1741" s="18" t="n">
        <v>9012587.41195634</v>
      </c>
      <c r="N1741" s="18" t="n">
        <v>9067373.424899219</v>
      </c>
      <c r="O1741" s="19" t="n">
        <v>54786.01294287853</v>
      </c>
      <c r="P1741" s="20" t="n">
        <v>0.006078832907650686</v>
      </c>
      <c r="Q1741" s="27">
        <f>IF(O1741&gt;0,O1741,"")</f>
        <v/>
      </c>
      <c r="R1741" s="28">
        <f>IF(O1741&gt;0,P1741,"")</f>
        <v/>
      </c>
    </row>
    <row r="1742">
      <c r="A1742" t="inlineStr">
        <is>
          <t>320009</t>
        </is>
      </c>
      <c r="B1742" t="inlineStr">
        <is>
          <t>Lovelace Medical Center</t>
        </is>
      </c>
      <c r="C1742" t="inlineStr">
        <is>
          <t>New Mexico</t>
        </is>
      </c>
      <c r="D1742" t="inlineStr">
        <is>
          <t>NM</t>
        </is>
      </c>
      <c r="E1742" t="inlineStr">
        <is>
          <t>Mountain</t>
        </is>
      </c>
      <c r="F1742" t="inlineStr">
        <is>
          <t>Rural Referral Center (RRC)</t>
        </is>
      </c>
      <c r="G1742" s="16" t="n">
        <v>0.9483</v>
      </c>
      <c r="H1742" s="16" t="n">
        <v>0.9254</v>
      </c>
      <c r="I1742" s="16" t="n">
        <v>2.484</v>
      </c>
      <c r="J1742" s="16" t="n">
        <v>2.5163</v>
      </c>
      <c r="K1742" s="17" t="n">
        <v>3247</v>
      </c>
      <c r="L1742" s="16" t="n">
        <v>1</v>
      </c>
      <c r="M1742" s="18" t="n">
        <v>52717727.0487067</v>
      </c>
      <c r="N1742" s="18" t="n">
        <v>54297318.95391311</v>
      </c>
      <c r="O1742" s="19" t="n">
        <v>1579591.905206412</v>
      </c>
      <c r="P1742" s="20" t="n">
        <v>0.02996320201261719</v>
      </c>
      <c r="Q1742" s="27">
        <f>IF(O1742&gt;0,O1742,"")</f>
        <v/>
      </c>
      <c r="R1742" s="28">
        <f>IF(O1742&gt;0,P1742,"")</f>
        <v/>
      </c>
    </row>
    <row r="1743">
      <c r="A1743" t="inlineStr">
        <is>
          <t>320011</t>
        </is>
      </c>
      <c r="B1743" t="inlineStr">
        <is>
          <t>Presbyterian Espanola Hospital</t>
        </is>
      </c>
      <c r="C1743" t="inlineStr">
        <is>
          <t>New Mexico</t>
        </is>
      </c>
      <c r="D1743" t="inlineStr">
        <is>
          <t>NM</t>
        </is>
      </c>
      <c r="E1743" t="inlineStr">
        <is>
          <t>Mountain</t>
        </is>
      </c>
      <c r="F1743" t="inlineStr">
        <is>
          <t>Sole Community Hospital (SCH)</t>
        </is>
      </c>
      <c r="G1743" s="16" t="n">
        <v>0.9782999999999999</v>
      </c>
      <c r="H1743" s="16" t="n">
        <v>0.953</v>
      </c>
      <c r="I1743" s="16" t="n">
        <v>1.6506</v>
      </c>
      <c r="J1743" s="16" t="n">
        <v>1.6365</v>
      </c>
      <c r="K1743" s="17" t="n">
        <v>336</v>
      </c>
      <c r="L1743" s="16" t="n">
        <v>1</v>
      </c>
      <c r="M1743" s="18" t="n">
        <v>3694622.968370892</v>
      </c>
      <c r="N1743" s="18" t="n">
        <v>3719734.431137525</v>
      </c>
      <c r="O1743" s="19" t="n">
        <v>25111.4627666329</v>
      </c>
      <c r="P1743" s="20" t="n">
        <v>0.006796759231350083</v>
      </c>
      <c r="Q1743" s="27">
        <f>IF(O1743&gt;0,O1743,"")</f>
        <v/>
      </c>
      <c r="R1743" s="28">
        <f>IF(O1743&gt;0,P1743,"")</f>
        <v/>
      </c>
    </row>
    <row r="1744">
      <c r="A1744" t="inlineStr">
        <is>
          <t>320017</t>
        </is>
      </c>
      <c r="B1744" t="inlineStr">
        <is>
          <t>Lovelace Women'S Hospital</t>
        </is>
      </c>
      <c r="C1744" t="inlineStr">
        <is>
          <t>New Mexico</t>
        </is>
      </c>
      <c r="D1744" t="inlineStr">
        <is>
          <t>NM</t>
        </is>
      </c>
      <c r="E1744" t="inlineStr">
        <is>
          <t>Mountain</t>
        </is>
      </c>
      <c r="F1744" t="inlineStr">
        <is>
          <t>IPPS</t>
        </is>
      </c>
      <c r="G1744" s="16" t="n">
        <v>0.9483</v>
      </c>
      <c r="H1744" s="16" t="n">
        <v>0.9254</v>
      </c>
      <c r="I1744" s="16" t="n">
        <v>1.6136</v>
      </c>
      <c r="J1744" s="16" t="n">
        <v>1.6062</v>
      </c>
      <c r="K1744" s="17" t="n">
        <v>557</v>
      </c>
      <c r="L1744" s="16" t="n">
        <v>1</v>
      </c>
      <c r="M1744" s="18" t="n">
        <v>5874540.164133519</v>
      </c>
      <c r="N1744" s="18" t="n">
        <v>5945501.546486394</v>
      </c>
      <c r="O1744" s="19" t="n">
        <v>70961.38235287555</v>
      </c>
      <c r="P1744" s="20" t="n">
        <v>0.01207947862645045</v>
      </c>
      <c r="Q1744" s="27">
        <f>IF(O1744&gt;0,O1744,"")</f>
        <v/>
      </c>
      <c r="R1744" s="28">
        <f>IF(O1744&gt;0,P1744,"")</f>
        <v/>
      </c>
    </row>
    <row r="1745">
      <c r="A1745" t="inlineStr">
        <is>
          <t>320018</t>
        </is>
      </c>
      <c r="B1745" t="inlineStr">
        <is>
          <t>Memorial Medical Center</t>
        </is>
      </c>
      <c r="C1745" t="inlineStr">
        <is>
          <t>New Mexico</t>
        </is>
      </c>
      <c r="D1745" t="inlineStr">
        <is>
          <t>NM</t>
        </is>
      </c>
      <c r="E1745" t="inlineStr">
        <is>
          <t>Mountain</t>
        </is>
      </c>
      <c r="F1745" t="inlineStr">
        <is>
          <t>Rural Referral Center (RRC)</t>
        </is>
      </c>
      <c r="G1745" s="16" t="n">
        <v>0.9483</v>
      </c>
      <c r="H1745" s="16" t="n">
        <v>0.9254</v>
      </c>
      <c r="I1745" s="16" t="n">
        <v>2.0387</v>
      </c>
      <c r="J1745" s="16" t="n">
        <v>2.0479</v>
      </c>
      <c r="K1745" s="17" t="n">
        <v>1675</v>
      </c>
      <c r="L1745" s="16" t="n">
        <v>1</v>
      </c>
      <c r="M1745" s="18" t="n">
        <v>22319832.51166347</v>
      </c>
      <c r="N1745" s="18" t="n">
        <v>22795925.92344464</v>
      </c>
      <c r="O1745" s="19" t="n">
        <v>476093.4117811769</v>
      </c>
      <c r="P1745" s="20" t="n">
        <v>0.0213305100534419</v>
      </c>
      <c r="Q1745" s="27">
        <f>IF(O1745&gt;0,O1745,"")</f>
        <v/>
      </c>
      <c r="R1745" s="28">
        <f>IF(O1745&gt;0,P1745,"")</f>
        <v/>
      </c>
    </row>
    <row r="1746">
      <c r="A1746" t="inlineStr">
        <is>
          <t>320021</t>
        </is>
      </c>
      <c r="B1746" t="inlineStr">
        <is>
          <t>Presbyterian Hospital</t>
        </is>
      </c>
      <c r="C1746" t="inlineStr">
        <is>
          <t>New Mexico</t>
        </is>
      </c>
      <c r="D1746" t="inlineStr">
        <is>
          <t>NM</t>
        </is>
      </c>
      <c r="E1746" t="inlineStr">
        <is>
          <t>Mountain</t>
        </is>
      </c>
      <c r="F1746" t="inlineStr">
        <is>
          <t>Rural Referral Center (RRC)</t>
        </is>
      </c>
      <c r="G1746" s="16" t="n">
        <v>0.9483</v>
      </c>
      <c r="H1746" s="16" t="n">
        <v>0.9254</v>
      </c>
      <c r="I1746" s="16" t="n">
        <v>1.9509</v>
      </c>
      <c r="J1746" s="16" t="n">
        <v>1.945</v>
      </c>
      <c r="K1746" s="17" t="n">
        <v>7210</v>
      </c>
      <c r="L1746" s="16" t="n">
        <v>1</v>
      </c>
      <c r="M1746" s="18" t="n">
        <v>91937580.53043774</v>
      </c>
      <c r="N1746" s="18" t="n">
        <v>93194128.20884003</v>
      </c>
      <c r="O1746" s="19" t="n">
        <v>1256547.67840229</v>
      </c>
      <c r="P1746" s="20" t="n">
        <v>0.01366739989406492</v>
      </c>
      <c r="Q1746" s="27">
        <f>IF(O1746&gt;0,O1746,"")</f>
        <v/>
      </c>
      <c r="R1746" s="28">
        <f>IF(O1746&gt;0,P1746,"")</f>
        <v/>
      </c>
    </row>
    <row r="1747">
      <c r="A1747" t="inlineStr">
        <is>
          <t>320022</t>
        </is>
      </c>
      <c r="B1747" t="inlineStr">
        <is>
          <t>Plains Regional Medical Center</t>
        </is>
      </c>
      <c r="C1747" t="inlineStr">
        <is>
          <t>New Mexico</t>
        </is>
      </c>
      <c r="D1747" t="inlineStr">
        <is>
          <t>NM</t>
        </is>
      </c>
      <c r="E1747" t="inlineStr">
        <is>
          <t>Mountain</t>
        </is>
      </c>
      <c r="F1747" t="inlineStr">
        <is>
          <t>IPPS</t>
        </is>
      </c>
      <c r="G1747" s="16" t="n">
        <v>0.9483</v>
      </c>
      <c r="H1747" s="16" t="n">
        <v>0.9254</v>
      </c>
      <c r="I1747" s="16" t="n">
        <v>1.5313</v>
      </c>
      <c r="J1747" s="16" t="n">
        <v>1.5195</v>
      </c>
      <c r="K1747" s="17" t="n">
        <v>737</v>
      </c>
      <c r="L1747" s="16" t="n">
        <v>1</v>
      </c>
      <c r="M1747" s="18" t="n">
        <v>7376503.74800045</v>
      </c>
      <c r="N1747" s="18" t="n">
        <v>7442209.167389337</v>
      </c>
      <c r="O1747" s="19" t="n">
        <v>65705.41938888747</v>
      </c>
      <c r="P1747" s="20" t="n">
        <v>0.008907393208699751</v>
      </c>
      <c r="Q1747" s="27">
        <f>IF(O1747&gt;0,O1747,"")</f>
        <v/>
      </c>
      <c r="R1747" s="28">
        <f>IF(O1747&gt;0,P1747,"")</f>
        <v/>
      </c>
    </row>
    <row r="1748">
      <c r="A1748" t="inlineStr">
        <is>
          <t>320030</t>
        </is>
      </c>
      <c r="B1748" t="inlineStr">
        <is>
          <t>Artesia General Hospital</t>
        </is>
      </c>
      <c r="C1748" t="inlineStr">
        <is>
          <t>New Mexico</t>
        </is>
      </c>
      <c r="D1748" t="inlineStr">
        <is>
          <t>NM</t>
        </is>
      </c>
      <c r="E1748" t="inlineStr">
        <is>
          <t>Mountain</t>
        </is>
      </c>
      <c r="F1748" t="inlineStr">
        <is>
          <t>Sole Community Hospital (SCH)</t>
        </is>
      </c>
      <c r="G1748" s="16" t="n">
        <v>0.9483</v>
      </c>
      <c r="H1748" s="16" t="n">
        <v>0.9254</v>
      </c>
      <c r="I1748" s="16" t="n">
        <v>1.339</v>
      </c>
      <c r="J1748" s="16" t="n">
        <v>1.3362</v>
      </c>
      <c r="K1748" s="17" t="n">
        <v>146</v>
      </c>
      <c r="L1748" s="16" t="n">
        <v>1</v>
      </c>
      <c r="M1748" s="18" t="n">
        <v>1277780.422565196</v>
      </c>
      <c r="N1748" s="18" t="n">
        <v>1296456.65941314</v>
      </c>
      <c r="O1748" s="19" t="n">
        <v>18676.23684794432</v>
      </c>
      <c r="P1748" s="20" t="n">
        <v>0.01461615510625137</v>
      </c>
      <c r="Q1748" s="27">
        <f>IF(O1748&gt;0,O1748,"")</f>
        <v/>
      </c>
      <c r="R1748" s="28">
        <f>IF(O1748&gt;0,P1748,"")</f>
        <v/>
      </c>
    </row>
    <row r="1749">
      <c r="A1749" t="inlineStr">
        <is>
          <t>320033</t>
        </is>
      </c>
      <c r="B1749" t="inlineStr">
        <is>
          <t>Los Alamos Medical Center</t>
        </is>
      </c>
      <c r="C1749" t="inlineStr">
        <is>
          <t>New Mexico</t>
        </is>
      </c>
      <c r="D1749" t="inlineStr">
        <is>
          <t>NM</t>
        </is>
      </c>
      <c r="E1749" t="inlineStr">
        <is>
          <t>Mountain</t>
        </is>
      </c>
      <c r="F1749" t="inlineStr">
        <is>
          <t>Sole Community Hospital (SCH)</t>
        </is>
      </c>
      <c r="G1749" s="16" t="n">
        <v>1.0033</v>
      </c>
      <c r="H1749" s="16" t="n">
        <v>0.9530999999999999</v>
      </c>
      <c r="I1749" s="16" t="n">
        <v>1.2063</v>
      </c>
      <c r="J1749" s="16" t="n">
        <v>1.1902</v>
      </c>
      <c r="K1749" s="17" t="n">
        <v>231</v>
      </c>
      <c r="L1749" s="16" t="n">
        <v>1</v>
      </c>
      <c r="M1749" s="18" t="n">
        <v>1885748.800264295</v>
      </c>
      <c r="N1749" s="18" t="n">
        <v>1860014.402460482</v>
      </c>
      <c r="O1749" s="19" t="n">
        <v>-25734.39780381345</v>
      </c>
      <c r="P1749" s="20" t="n">
        <v>-0.01364677935905709</v>
      </c>
      <c r="Q1749" s="27">
        <f>IF(O1749&gt;0,O1749,"")</f>
        <v/>
      </c>
      <c r="R1749" s="28">
        <f>IF(O1749&gt;0,P1749,"")</f>
        <v/>
      </c>
    </row>
    <row r="1750">
      <c r="A1750" t="inlineStr">
        <is>
          <t>320059</t>
        </is>
      </c>
      <c r="B1750" t="inlineStr">
        <is>
          <t>Northern Navajo Medical Center</t>
        </is>
      </c>
      <c r="C1750" t="inlineStr">
        <is>
          <t>New Mexico</t>
        </is>
      </c>
      <c r="D1750" t="inlineStr">
        <is>
          <t>NM</t>
        </is>
      </c>
      <c r="E1750" t="inlineStr">
        <is>
          <t>Mountain</t>
        </is>
      </c>
      <c r="F1750" t="inlineStr">
        <is>
          <t>Indian Health Service (IHS)</t>
        </is>
      </c>
      <c r="G1750" s="16" t="n">
        <v>1.4448</v>
      </c>
      <c r="H1750" s="16" t="n">
        <v>1.4448</v>
      </c>
      <c r="I1750" s="16" t="n">
        <v>1.1178</v>
      </c>
      <c r="J1750" s="16" t="n">
        <v>1.103</v>
      </c>
      <c r="K1750" s="17" t="n">
        <v>389</v>
      </c>
      <c r="L1750" s="16" t="n">
        <v>1</v>
      </c>
      <c r="M1750" s="18" t="n">
        <v>3798172.086423446</v>
      </c>
      <c r="N1750" s="18" t="n">
        <v>3867358.358923871</v>
      </c>
      <c r="O1750" s="19" t="n">
        <v>69186.27250042465</v>
      </c>
      <c r="P1750" s="20" t="n">
        <v>0.01821567610054604</v>
      </c>
      <c r="Q1750" s="27">
        <f>IF(O1750&gt;0,O1750,"")</f>
        <v/>
      </c>
      <c r="R1750" s="28">
        <f>IF(O1750&gt;0,P1750,"")</f>
        <v/>
      </c>
    </row>
    <row r="1751">
      <c r="A1751" t="inlineStr">
        <is>
          <t>320060</t>
        </is>
      </c>
      <c r="B1751" t="inlineStr">
        <is>
          <t>Zuni Comprehensive Community Health Center</t>
        </is>
      </c>
      <c r="C1751" t="inlineStr">
        <is>
          <t>New Mexico</t>
        </is>
      </c>
      <c r="D1751" t="inlineStr">
        <is>
          <t>NM</t>
        </is>
      </c>
      <c r="E1751" t="inlineStr">
        <is>
          <t>Mountain</t>
        </is>
      </c>
      <c r="F1751" t="inlineStr">
        <is>
          <t>Indian Health Service (IHS)</t>
        </is>
      </c>
      <c r="G1751" s="16" t="n">
        <v>1.4448</v>
      </c>
      <c r="H1751" s="16" t="n">
        <v>1.4448</v>
      </c>
      <c r="I1751" s="16" t="n">
        <v>1.0645</v>
      </c>
      <c r="J1751" s="16" t="n">
        <v>1.0473</v>
      </c>
      <c r="K1751" s="17" t="n">
        <v>78</v>
      </c>
      <c r="L1751" s="16" t="n">
        <v>1</v>
      </c>
      <c r="M1751" s="18" t="n">
        <v>725272.481402427</v>
      </c>
      <c r="N1751" s="18" t="n">
        <v>736300.3538502742</v>
      </c>
      <c r="O1751" s="19" t="n">
        <v>11027.87244784727</v>
      </c>
      <c r="P1751" s="20" t="n">
        <v>0.01520514390194864</v>
      </c>
      <c r="Q1751" s="27">
        <f>IF(O1751&gt;0,O1751,"")</f>
        <v/>
      </c>
      <c r="R1751" s="28">
        <f>IF(O1751&gt;0,P1751,"")</f>
        <v/>
      </c>
    </row>
    <row r="1752">
      <c r="A1752" t="inlineStr">
        <is>
          <t>320061</t>
        </is>
      </c>
      <c r="B1752" t="inlineStr">
        <is>
          <t>Gallup Indian Medical Center</t>
        </is>
      </c>
      <c r="C1752" t="inlineStr">
        <is>
          <t>New Mexico</t>
        </is>
      </c>
      <c r="D1752" t="inlineStr">
        <is>
          <t>NM</t>
        </is>
      </c>
      <c r="E1752" t="inlineStr">
        <is>
          <t>Mountain</t>
        </is>
      </c>
      <c r="F1752" t="inlineStr">
        <is>
          <t>Indian Health Service (IHS)</t>
        </is>
      </c>
      <c r="G1752" s="16" t="n">
        <v>1.4448</v>
      </c>
      <c r="H1752" s="16" t="n">
        <v>1.4448</v>
      </c>
      <c r="I1752" s="16" t="n">
        <v>1.2206</v>
      </c>
      <c r="J1752" s="16" t="n">
        <v>1.2027</v>
      </c>
      <c r="K1752" s="17" t="n">
        <v>498</v>
      </c>
      <c r="L1752" s="16" t="n">
        <v>1</v>
      </c>
      <c r="M1752" s="18" t="n">
        <v>5309622.432805837</v>
      </c>
      <c r="N1752" s="18" t="n">
        <v>5398535.439319068</v>
      </c>
      <c r="O1752" s="19" t="n">
        <v>88913.0065132305</v>
      </c>
      <c r="P1752" s="20" t="n">
        <v>0.01674563636839333</v>
      </c>
      <c r="Q1752" s="27">
        <f>IF(O1752&gt;0,O1752,"")</f>
        <v/>
      </c>
      <c r="R1752" s="28">
        <f>IF(O1752&gt;0,P1752,"")</f>
        <v/>
      </c>
    </row>
    <row r="1753">
      <c r="A1753" t="inlineStr">
        <is>
          <t>320062</t>
        </is>
      </c>
      <c r="B1753" t="inlineStr">
        <is>
          <t>Crownpoint Healthcare Facility</t>
        </is>
      </c>
      <c r="C1753" t="inlineStr">
        <is>
          <t>New Mexico</t>
        </is>
      </c>
      <c r="D1753" t="inlineStr">
        <is>
          <t>NM</t>
        </is>
      </c>
      <c r="E1753" t="inlineStr">
        <is>
          <t>Mountain</t>
        </is>
      </c>
      <c r="F1753" t="inlineStr">
        <is>
          <t>Indian Health Service (IHS)</t>
        </is>
      </c>
      <c r="G1753" s="16" t="n">
        <v>1.4448</v>
      </c>
      <c r="H1753" s="16" t="n">
        <v>1.4448</v>
      </c>
      <c r="I1753" s="16" t="n">
        <v>1.0368</v>
      </c>
      <c r="J1753" s="16" t="n">
        <v>1.0187</v>
      </c>
      <c r="K1753" s="17" t="n">
        <v>44</v>
      </c>
      <c r="L1753" s="16" t="n">
        <v>1</v>
      </c>
      <c r="M1753" s="18" t="n">
        <v>398481.8969251676</v>
      </c>
      <c r="N1753" s="18" t="n">
        <v>404006.4378066197</v>
      </c>
      <c r="O1753" s="19" t="n">
        <v>5524.540881452092</v>
      </c>
      <c r="P1753" s="20" t="n">
        <v>0.01386396954060266</v>
      </c>
      <c r="Q1753" s="27">
        <f>IF(O1753&gt;0,O1753,"")</f>
        <v/>
      </c>
      <c r="R1753" s="28">
        <f>IF(O1753&gt;0,P1753,"")</f>
        <v/>
      </c>
    </row>
    <row r="1754">
      <c r="A1754" t="inlineStr">
        <is>
          <t>320063</t>
        </is>
      </c>
      <c r="B1754" t="inlineStr">
        <is>
          <t>Carlsbad Medical Center</t>
        </is>
      </c>
      <c r="C1754" t="inlineStr">
        <is>
          <t>New Mexico</t>
        </is>
      </c>
      <c r="D1754" t="inlineStr">
        <is>
          <t>NM</t>
        </is>
      </c>
      <c r="E1754" t="inlineStr">
        <is>
          <t>Mountain</t>
        </is>
      </c>
      <c r="F1754" t="inlineStr">
        <is>
          <t>SCH/RRC</t>
        </is>
      </c>
      <c r="G1754" s="16" t="n">
        <v>0.9483</v>
      </c>
      <c r="H1754" s="16" t="n">
        <v>0.9254</v>
      </c>
      <c r="I1754" s="16" t="n">
        <v>1.5351</v>
      </c>
      <c r="J1754" s="16" t="n">
        <v>1.5212</v>
      </c>
      <c r="K1754" s="17" t="n">
        <v>637</v>
      </c>
      <c r="L1754" s="16" t="n">
        <v>1</v>
      </c>
      <c r="M1754" s="18" t="n">
        <v>6391442.71893282</v>
      </c>
      <c r="N1754" s="18" t="n">
        <v>6439607.962985578</v>
      </c>
      <c r="O1754" s="19" t="n">
        <v>48165.24405275751</v>
      </c>
      <c r="P1754" s="20" t="n">
        <v>0.007535895441897923</v>
      </c>
      <c r="Q1754" s="27">
        <f>IF(O1754&gt;0,O1754,"")</f>
        <v/>
      </c>
      <c r="R1754" s="28">
        <f>IF(O1754&gt;0,P1754,"")</f>
        <v/>
      </c>
    </row>
    <row r="1755">
      <c r="A1755" t="inlineStr">
        <is>
          <t>320065</t>
        </is>
      </c>
      <c r="B1755" t="inlineStr">
        <is>
          <t>Covenant Health Hobbs Hospital</t>
        </is>
      </c>
      <c r="C1755" t="inlineStr">
        <is>
          <t>New Mexico</t>
        </is>
      </c>
      <c r="D1755" t="inlineStr">
        <is>
          <t>NM</t>
        </is>
      </c>
      <c r="E1755" t="inlineStr">
        <is>
          <t>Mountain</t>
        </is>
      </c>
      <c r="F1755" t="inlineStr">
        <is>
          <t>SCH/RRC</t>
        </is>
      </c>
      <c r="G1755" s="16" t="n">
        <v>0.9515</v>
      </c>
      <c r="H1755" s="16" t="n">
        <v>0.9286</v>
      </c>
      <c r="I1755" s="16" t="n">
        <v>1.5437</v>
      </c>
      <c r="J1755" s="16" t="n">
        <v>1.5325</v>
      </c>
      <c r="K1755" s="17" t="n">
        <v>251</v>
      </c>
      <c r="L1755" s="16" t="n">
        <v>1</v>
      </c>
      <c r="M1755" s="18" t="n">
        <v>2537749.118006509</v>
      </c>
      <c r="N1755" s="18" t="n">
        <v>2561594.437280087</v>
      </c>
      <c r="O1755" s="19" t="n">
        <v>23845.319273578</v>
      </c>
      <c r="P1755" s="20" t="n">
        <v>0.00939624768436895</v>
      </c>
      <c r="Q1755" s="27">
        <f>IF(O1755&gt;0,O1755,"")</f>
        <v/>
      </c>
      <c r="R1755" s="28">
        <f>IF(O1755&gt;0,P1755,"")</f>
        <v/>
      </c>
    </row>
    <row r="1756">
      <c r="A1756" t="inlineStr">
        <is>
          <t>320074</t>
        </is>
      </c>
      <c r="B1756" t="inlineStr">
        <is>
          <t>Lovelace Westside Hospital</t>
        </is>
      </c>
      <c r="C1756" t="inlineStr">
        <is>
          <t>New Mexico</t>
        </is>
      </c>
      <c r="D1756" t="inlineStr">
        <is>
          <t>NM</t>
        </is>
      </c>
      <c r="E1756" t="inlineStr">
        <is>
          <t>Mountain</t>
        </is>
      </c>
      <c r="F1756" t="inlineStr">
        <is>
          <t>IPPS</t>
        </is>
      </c>
      <c r="G1756" s="16" t="n">
        <v>0.9483</v>
      </c>
      <c r="H1756" s="16" t="n">
        <v>0.9254</v>
      </c>
      <c r="I1756" s="16" t="n">
        <v>1.4903</v>
      </c>
      <c r="J1756" s="16" t="n">
        <v>1.4891</v>
      </c>
      <c r="K1756" s="17" t="n">
        <v>405</v>
      </c>
      <c r="L1756" s="16" t="n">
        <v>1</v>
      </c>
      <c r="M1756" s="18" t="n">
        <v>3945041.005444203</v>
      </c>
      <c r="N1756" s="18" t="n">
        <v>4007860.220408843</v>
      </c>
      <c r="O1756" s="19" t="n">
        <v>62819.21496464079</v>
      </c>
      <c r="P1756" s="20" t="n">
        <v>0.01592358986331182</v>
      </c>
      <c r="Q1756" s="27">
        <f>IF(O1756&gt;0,O1756,"")</f>
        <v/>
      </c>
      <c r="R1756" s="28">
        <f>IF(O1756&gt;0,P1756,"")</f>
        <v/>
      </c>
    </row>
    <row r="1757">
      <c r="A1757" t="inlineStr">
        <is>
          <t>320084</t>
        </is>
      </c>
      <c r="B1757" t="inlineStr">
        <is>
          <t>Roosevelt General Hospital</t>
        </is>
      </c>
      <c r="C1757" t="inlineStr">
        <is>
          <t>New Mexico</t>
        </is>
      </c>
      <c r="D1757" t="inlineStr">
        <is>
          <t>NM</t>
        </is>
      </c>
      <c r="E1757" t="inlineStr">
        <is>
          <t>Mountain</t>
        </is>
      </c>
      <c r="F1757" t="inlineStr">
        <is>
          <t>IPPS</t>
        </is>
      </c>
      <c r="G1757" s="16" t="n">
        <v>0.9483</v>
      </c>
      <c r="H1757" s="16" t="n">
        <v>0.9254</v>
      </c>
      <c r="I1757" s="16" t="n">
        <v>1.0912</v>
      </c>
      <c r="J1757" s="16" t="n">
        <v>1.0758</v>
      </c>
      <c r="K1757" s="17" t="n">
        <v>104</v>
      </c>
      <c r="L1757" s="16" t="n">
        <v>1</v>
      </c>
      <c r="M1757" s="18" t="n">
        <v>741755.0190733562</v>
      </c>
      <c r="N1757" s="18" t="n">
        <v>743530.1074425544</v>
      </c>
      <c r="O1757" s="19" t="n">
        <v>1775.08836919826</v>
      </c>
      <c r="P1757" s="20" t="n">
        <v>0.002393092494899198</v>
      </c>
      <c r="Q1757" s="27">
        <f>IF(O1757&gt;0,O1757,"")</f>
        <v/>
      </c>
      <c r="R1757" s="28">
        <f>IF(O1757&gt;0,P1757,"")</f>
        <v/>
      </c>
    </row>
    <row r="1758">
      <c r="A1758" t="inlineStr">
        <is>
          <t>320085</t>
        </is>
      </c>
      <c r="B1758" t="inlineStr">
        <is>
          <t>Mountain View Regional Medical Center</t>
        </is>
      </c>
      <c r="C1758" t="inlineStr">
        <is>
          <t>New Mexico</t>
        </is>
      </c>
      <c r="D1758" t="inlineStr">
        <is>
          <t>NM</t>
        </is>
      </c>
      <c r="E1758" t="inlineStr">
        <is>
          <t>Mountain</t>
        </is>
      </c>
      <c r="F1758" t="inlineStr">
        <is>
          <t>Rural Referral Center (RRC)</t>
        </is>
      </c>
      <c r="G1758" s="16" t="n">
        <v>0.9483</v>
      </c>
      <c r="H1758" s="16" t="n">
        <v>0.9254</v>
      </c>
      <c r="I1758" s="16" t="n">
        <v>1.8962</v>
      </c>
      <c r="J1758" s="16" t="n">
        <v>1.9016</v>
      </c>
      <c r="K1758" s="17" t="n">
        <v>1922</v>
      </c>
      <c r="L1758" s="16" t="n">
        <v>1</v>
      </c>
      <c r="M1758" s="18" t="n">
        <v>23821018.29227155</v>
      </c>
      <c r="N1758" s="18" t="n">
        <v>24288809.67066662</v>
      </c>
      <c r="O1758" s="19" t="n">
        <v>467791.3783950731</v>
      </c>
      <c r="P1758" s="20" t="n">
        <v>0.0196377574063172</v>
      </c>
      <c r="Q1758" s="27">
        <f>IF(O1758&gt;0,O1758,"")</f>
        <v/>
      </c>
      <c r="R1758" s="28">
        <f>IF(O1758&gt;0,P1758,"")</f>
        <v/>
      </c>
    </row>
    <row r="1759">
      <c r="A1759" t="inlineStr">
        <is>
          <t>320086</t>
        </is>
      </c>
      <c r="B1759" t="inlineStr">
        <is>
          <t>Lovelace Regional Hospital - Roswell</t>
        </is>
      </c>
      <c r="C1759" t="inlineStr">
        <is>
          <t>New Mexico</t>
        </is>
      </c>
      <c r="D1759" t="inlineStr">
        <is>
          <t>NM</t>
        </is>
      </c>
      <c r="E1759" t="inlineStr">
        <is>
          <t>Mountain</t>
        </is>
      </c>
      <c r="F1759" t="inlineStr">
        <is>
          <t>IPPS</t>
        </is>
      </c>
      <c r="G1759" s="16" t="n">
        <v>0.9483</v>
      </c>
      <c r="H1759" s="16" t="n">
        <v>0.9254</v>
      </c>
      <c r="I1759" s="16" t="n">
        <v>1.3949</v>
      </c>
      <c r="J1759" s="16" t="n">
        <v>1.3973</v>
      </c>
      <c r="K1759" s="17" t="n">
        <v>256</v>
      </c>
      <c r="L1759" s="16" t="n">
        <v>1</v>
      </c>
      <c r="M1759" s="18" t="n">
        <v>2334026.790222027</v>
      </c>
      <c r="N1759" s="18" t="n">
        <v>2377186.767067328</v>
      </c>
      <c r="O1759" s="19" t="n">
        <v>43159.97684530029</v>
      </c>
      <c r="P1759" s="20" t="n">
        <v>0.01849163729658589</v>
      </c>
      <c r="Q1759" s="27">
        <f>IF(O1759&gt;0,O1759,"")</f>
        <v/>
      </c>
      <c r="R1759" s="28">
        <f>IF(O1759&gt;0,P1759,"")</f>
        <v/>
      </c>
    </row>
    <row r="1760">
      <c r="A1760" t="inlineStr">
        <is>
          <t>320090</t>
        </is>
      </c>
      <c r="B1760" t="inlineStr">
        <is>
          <t>Presbyterian Santa Fe Medical Center</t>
        </is>
      </c>
      <c r="C1760" t="inlineStr">
        <is>
          <t>New Mexico</t>
        </is>
      </c>
      <c r="D1760" t="inlineStr">
        <is>
          <t>NM</t>
        </is>
      </c>
      <c r="E1760" t="inlineStr">
        <is>
          <t>Mountain</t>
        </is>
      </c>
      <c r="F1760" t="inlineStr">
        <is>
          <t>IPPS</t>
        </is>
      </c>
      <c r="G1760" s="16" t="n">
        <v>1.0375</v>
      </c>
      <c r="H1760" s="16" t="n">
        <v>1.0461</v>
      </c>
      <c r="I1760" s="16" t="n">
        <v>1.6554</v>
      </c>
      <c r="J1760" s="16" t="n">
        <v>1.6548</v>
      </c>
      <c r="K1760" s="17" t="n">
        <v>367</v>
      </c>
      <c r="L1760" s="16" t="n">
        <v>1</v>
      </c>
      <c r="M1760" s="18" t="n">
        <v>4203960.334370951</v>
      </c>
      <c r="N1760" s="18" t="n">
        <v>4360421.017327312</v>
      </c>
      <c r="O1760" s="19" t="n">
        <v>156460.6829563612</v>
      </c>
      <c r="P1760" s="20" t="n">
        <v>0.03721744985963879</v>
      </c>
      <c r="Q1760" s="27">
        <f>IF(O1760&gt;0,O1760,"")</f>
        <v/>
      </c>
      <c r="R1760" s="28">
        <f>IF(O1760&gt;0,P1760,"")</f>
        <v/>
      </c>
    </row>
    <row r="1761">
      <c r="A1761" t="inlineStr">
        <is>
          <t>320091</t>
        </is>
      </c>
      <c r="B1761" t="inlineStr">
        <is>
          <t>Three Crosses Regional Hospital Llc</t>
        </is>
      </c>
      <c r="C1761" t="inlineStr">
        <is>
          <t>New Mexico</t>
        </is>
      </c>
      <c r="D1761" t="inlineStr">
        <is>
          <t>NM</t>
        </is>
      </c>
      <c r="E1761" t="inlineStr">
        <is>
          <t>Mountain</t>
        </is>
      </c>
      <c r="F1761" t="inlineStr">
        <is>
          <t>IPPS</t>
        </is>
      </c>
      <c r="G1761" s="16" t="n">
        <v>0.9523</v>
      </c>
      <c r="H1761" s="16" t="n">
        <v>0.9294</v>
      </c>
      <c r="I1761" s="16" t="n">
        <v>1.9322</v>
      </c>
      <c r="J1761" s="16" t="n">
        <v>1.9407</v>
      </c>
      <c r="K1761" s="17" t="n">
        <v>891</v>
      </c>
      <c r="L1761" s="16" t="n">
        <v>1</v>
      </c>
      <c r="M1761" s="18" t="n">
        <v>11281422.73119672</v>
      </c>
      <c r="N1761" s="18" t="n">
        <v>11521197.0820594</v>
      </c>
      <c r="O1761" s="19" t="n">
        <v>239774.35086268</v>
      </c>
      <c r="P1761" s="20" t="n">
        <v>0.02125391066142994</v>
      </c>
      <c r="Q1761" s="27">
        <f>IF(O1761&gt;0,O1761,"")</f>
        <v/>
      </c>
      <c r="R1761" s="28">
        <f>IF(O1761&gt;0,P1761,"")</f>
        <v/>
      </c>
    </row>
    <row r="1762">
      <c r="A1762" t="inlineStr">
        <is>
          <t>330005</t>
        </is>
      </c>
      <c r="B1762" t="inlineStr">
        <is>
          <t>Kaleida Health</t>
        </is>
      </c>
      <c r="C1762" t="inlineStr">
        <is>
          <t>New York</t>
        </is>
      </c>
      <c r="D1762" t="inlineStr">
        <is>
          <t>NY</t>
        </is>
      </c>
      <c r="E1762" t="inlineStr">
        <is>
          <t>Middle Atlantic</t>
        </is>
      </c>
      <c r="F1762" t="inlineStr">
        <is>
          <t>Rural Referral Center (RRC)</t>
        </is>
      </c>
      <c r="G1762" s="16" t="n">
        <v>1.3697</v>
      </c>
      <c r="H1762" s="16" t="n">
        <v>1.3012</v>
      </c>
      <c r="I1762" s="16" t="n">
        <v>2.2268</v>
      </c>
      <c r="J1762" s="16" t="n">
        <v>2.2367</v>
      </c>
      <c r="K1762" s="17" t="n">
        <v>5956</v>
      </c>
      <c r="L1762" s="16" t="n">
        <v>1</v>
      </c>
      <c r="M1762" s="18" t="n">
        <v>111411147.631999</v>
      </c>
      <c r="N1762" s="18" t="n">
        <v>111277228.9731594</v>
      </c>
      <c r="O1762" s="19" t="n">
        <v>-133918.6588395536</v>
      </c>
      <c r="P1762" s="20" t="n">
        <v>-0.00120202207486363</v>
      </c>
      <c r="Q1762" s="27">
        <f>IF(O1762&gt;0,O1762,"")</f>
        <v/>
      </c>
      <c r="R1762" s="28">
        <f>IF(O1762&gt;0,P1762,"")</f>
        <v/>
      </c>
    </row>
    <row r="1763">
      <c r="A1763" t="inlineStr">
        <is>
          <t>330006</t>
        </is>
      </c>
      <c r="B1763" t="inlineStr">
        <is>
          <t>St Joseph'S Medical Center</t>
        </is>
      </c>
      <c r="C1763" t="inlineStr">
        <is>
          <t>New York</t>
        </is>
      </c>
      <c r="D1763" t="inlineStr">
        <is>
          <t>NY</t>
        </is>
      </c>
      <c r="E1763" t="inlineStr">
        <is>
          <t>Middle Atlantic</t>
        </is>
      </c>
      <c r="F1763" t="inlineStr">
        <is>
          <t>IPPS</t>
        </is>
      </c>
      <c r="G1763" s="16" t="n">
        <v>1.3697</v>
      </c>
      <c r="H1763" s="16" t="n">
        <v>1.326</v>
      </c>
      <c r="I1763" s="16" t="n">
        <v>1.5947</v>
      </c>
      <c r="J1763" s="16" t="n">
        <v>1.5833</v>
      </c>
      <c r="K1763" s="17" t="n">
        <v>612</v>
      </c>
      <c r="L1763" s="16" t="n">
        <v>1</v>
      </c>
      <c r="M1763" s="18" t="n">
        <v>8198287.845583669</v>
      </c>
      <c r="N1763" s="18" t="n">
        <v>8204424.796645853</v>
      </c>
      <c r="O1763" s="19" t="n">
        <v>6136.951062183827</v>
      </c>
      <c r="P1763" s="20" t="n">
        <v>0.0007485649659751503</v>
      </c>
      <c r="Q1763" s="27">
        <f>IF(O1763&gt;0,O1763,"")</f>
        <v/>
      </c>
      <c r="R1763" s="28">
        <f>IF(O1763&gt;0,P1763,"")</f>
        <v/>
      </c>
    </row>
    <row r="1764">
      <c r="A1764" t="inlineStr">
        <is>
          <t>330009</t>
        </is>
      </c>
      <c r="B1764" t="inlineStr">
        <is>
          <t>Bronxcare Hospital Center</t>
        </is>
      </c>
      <c r="C1764" t="inlineStr">
        <is>
          <t>New York</t>
        </is>
      </c>
      <c r="D1764" t="inlineStr">
        <is>
          <t>NY</t>
        </is>
      </c>
      <c r="E1764" t="inlineStr">
        <is>
          <t>Middle Atlantic</t>
        </is>
      </c>
      <c r="F1764" t="inlineStr">
        <is>
          <t>IPPS</t>
        </is>
      </c>
      <c r="G1764" s="16" t="n">
        <v>1.3697</v>
      </c>
      <c r="H1764" s="16" t="n">
        <v>1.326</v>
      </c>
      <c r="I1764" s="16" t="n">
        <v>1.7695</v>
      </c>
      <c r="J1764" s="16" t="n">
        <v>1.7553</v>
      </c>
      <c r="K1764" s="17" t="n">
        <v>1344</v>
      </c>
      <c r="L1764" s="16" t="n">
        <v>1</v>
      </c>
      <c r="M1764" s="18" t="n">
        <v>19977566.35508497</v>
      </c>
      <c r="N1764" s="18" t="n">
        <v>19974877.57267801</v>
      </c>
      <c r="O1764" s="19" t="n">
        <v>-2688.782406952232</v>
      </c>
      <c r="P1764" s="20" t="n">
        <v>-0.0001345900876593933</v>
      </c>
      <c r="Q1764" s="27">
        <f>IF(O1764&gt;0,O1764,"")</f>
        <v/>
      </c>
      <c r="R1764" s="28">
        <f>IF(O1764&gt;0,P1764,"")</f>
        <v/>
      </c>
    </row>
    <row r="1765">
      <c r="A1765" t="inlineStr">
        <is>
          <t>330011</t>
        </is>
      </c>
      <c r="B1765" t="inlineStr">
        <is>
          <t>Our Lady Of Lourdes Memorial Hospital, Inc</t>
        </is>
      </c>
      <c r="C1765" t="inlineStr">
        <is>
          <t>New York</t>
        </is>
      </c>
      <c r="D1765" t="inlineStr">
        <is>
          <t>NY</t>
        </is>
      </c>
      <c r="E1765" t="inlineStr">
        <is>
          <t>Middle Atlantic</t>
        </is>
      </c>
      <c r="F1765" t="inlineStr">
        <is>
          <t>Rural Referral Center (RRC)</t>
        </is>
      </c>
      <c r="G1765" s="16" t="n">
        <v>1.3697</v>
      </c>
      <c r="H1765" s="16" t="n">
        <v>1.3012</v>
      </c>
      <c r="I1765" s="16" t="n">
        <v>1.6452</v>
      </c>
      <c r="J1765" s="16" t="n">
        <v>1.6394</v>
      </c>
      <c r="K1765" s="17" t="n">
        <v>1604</v>
      </c>
      <c r="L1765" s="16" t="n">
        <v>1</v>
      </c>
      <c r="M1765" s="18" t="n">
        <v>22167453.74520933</v>
      </c>
      <c r="N1765" s="18" t="n">
        <v>21965099.26030563</v>
      </c>
      <c r="O1765" s="19" t="n">
        <v>-202354.4849037006</v>
      </c>
      <c r="P1765" s="20" t="n">
        <v>-0.009128449628430239</v>
      </c>
      <c r="Q1765" s="27">
        <f>IF(O1765&gt;0,O1765,"")</f>
        <v/>
      </c>
      <c r="R1765" s="28">
        <f>IF(O1765&gt;0,P1765,"")</f>
        <v/>
      </c>
    </row>
    <row r="1766">
      <c r="A1766" t="inlineStr">
        <is>
          <t>330013</t>
        </is>
      </c>
      <c r="B1766" t="inlineStr">
        <is>
          <t>Albany Medical Center Hospital</t>
        </is>
      </c>
      <c r="C1766" t="inlineStr">
        <is>
          <t>New York</t>
        </is>
      </c>
      <c r="D1766" t="inlineStr">
        <is>
          <t>NY</t>
        </is>
      </c>
      <c r="E1766" t="inlineStr">
        <is>
          <t>Middle Atlantic</t>
        </is>
      </c>
      <c r="F1766" t="inlineStr">
        <is>
          <t>Rural Referral Center (RRC)</t>
        </is>
      </c>
      <c r="G1766" s="16" t="n">
        <v>1.3697</v>
      </c>
      <c r="H1766" s="16" t="n">
        <v>1.3012</v>
      </c>
      <c r="I1766" s="16" t="n">
        <v>2.2947</v>
      </c>
      <c r="J1766" s="16" t="n">
        <v>2.2933</v>
      </c>
      <c r="K1766" s="17" t="n">
        <v>7237</v>
      </c>
      <c r="L1766" s="16" t="n">
        <v>1</v>
      </c>
      <c r="M1766" s="18" t="n">
        <v>139500972.2463942</v>
      </c>
      <c r="N1766" s="18" t="n">
        <v>138631945.8769241</v>
      </c>
      <c r="O1766" s="19" t="n">
        <v>-869026.3694700599</v>
      </c>
      <c r="P1766" s="20" t="n">
        <v>-0.006229536292658509</v>
      </c>
      <c r="Q1766" s="27">
        <f>IF(O1766&gt;0,O1766,"")</f>
        <v/>
      </c>
      <c r="R1766" s="28">
        <f>IF(O1766&gt;0,P1766,"")</f>
        <v/>
      </c>
    </row>
    <row r="1767">
      <c r="A1767" t="inlineStr">
        <is>
          <t>330014</t>
        </is>
      </c>
      <c r="B1767" t="inlineStr">
        <is>
          <t>Jamaica Hospital Medical Center</t>
        </is>
      </c>
      <c r="C1767" t="inlineStr">
        <is>
          <t>New York</t>
        </is>
      </c>
      <c r="D1767" t="inlineStr">
        <is>
          <t>NY</t>
        </is>
      </c>
      <c r="E1767" t="inlineStr">
        <is>
          <t>Middle Atlantic</t>
        </is>
      </c>
      <c r="F1767" t="inlineStr">
        <is>
          <t>Rural Referral Center (RRC)</t>
        </is>
      </c>
      <c r="G1767" s="16" t="n">
        <v>1.3697</v>
      </c>
      <c r="H1767" s="16" t="n">
        <v>1.326</v>
      </c>
      <c r="I1767" s="16" t="n">
        <v>1.9344</v>
      </c>
      <c r="J1767" s="16" t="n">
        <v>1.9264</v>
      </c>
      <c r="K1767" s="17" t="n">
        <v>1660</v>
      </c>
      <c r="L1767" s="16" t="n">
        <v>1</v>
      </c>
      <c r="M1767" s="18" t="n">
        <v>26974109.59557732</v>
      </c>
      <c r="N1767" s="18" t="n">
        <v>27076221.75008558</v>
      </c>
      <c r="O1767" s="19" t="n">
        <v>102112.1545082591</v>
      </c>
      <c r="P1767" s="20" t="n">
        <v>0.003785561638149549</v>
      </c>
      <c r="Q1767" s="27">
        <f>IF(O1767&gt;0,O1767,"")</f>
        <v/>
      </c>
      <c r="R1767" s="28">
        <f>IF(O1767&gt;0,P1767,"")</f>
        <v/>
      </c>
    </row>
    <row r="1768">
      <c r="A1768" t="inlineStr">
        <is>
          <t>330019</t>
        </is>
      </c>
      <c r="B1768" t="inlineStr">
        <is>
          <t>New York Community Hospital Of Brooklyn, Inc.</t>
        </is>
      </c>
      <c r="C1768" t="inlineStr">
        <is>
          <t>New York</t>
        </is>
      </c>
      <c r="D1768" t="inlineStr">
        <is>
          <t>NY</t>
        </is>
      </c>
      <c r="E1768" t="inlineStr">
        <is>
          <t>Middle Atlantic</t>
        </is>
      </c>
      <c r="F1768" t="inlineStr">
        <is>
          <t>IPPS</t>
        </is>
      </c>
      <c r="G1768" s="16" t="n">
        <v>1.3697</v>
      </c>
      <c r="H1768" s="16" t="n">
        <v>1.326</v>
      </c>
      <c r="I1768" s="16" t="n">
        <v>1.6712</v>
      </c>
      <c r="J1768" s="16" t="n">
        <v>1.6575</v>
      </c>
      <c r="K1768" s="17" t="n">
        <v>2769</v>
      </c>
      <c r="L1768" s="16" t="n">
        <v>1</v>
      </c>
      <c r="M1768" s="18" t="n">
        <v>38872648.28125178</v>
      </c>
      <c r="N1768" s="18" t="n">
        <v>38860644.35631023</v>
      </c>
      <c r="O1768" s="19" t="n">
        <v>-12003.92494154721</v>
      </c>
      <c r="P1768" s="20" t="n">
        <v>-0.0003088013158943094</v>
      </c>
      <c r="Q1768" s="27">
        <f>IF(O1768&gt;0,O1768,"")</f>
        <v/>
      </c>
      <c r="R1768" s="28">
        <f>IF(O1768&gt;0,P1768,"")</f>
        <v/>
      </c>
    </row>
    <row r="1769">
      <c r="A1769" t="inlineStr">
        <is>
          <t>330023</t>
        </is>
      </c>
      <c r="B1769" t="inlineStr">
        <is>
          <t>Vassar Brothers Medical Center</t>
        </is>
      </c>
      <c r="C1769" t="inlineStr">
        <is>
          <t>New York</t>
        </is>
      </c>
      <c r="D1769" t="inlineStr">
        <is>
          <t>NY</t>
        </is>
      </c>
      <c r="E1769" t="inlineStr">
        <is>
          <t>Middle Atlantic</t>
        </is>
      </c>
      <c r="F1769" t="inlineStr">
        <is>
          <t>Rural Referral Center (RRC)</t>
        </is>
      </c>
      <c r="G1769" s="16" t="n">
        <v>1.3697</v>
      </c>
      <c r="H1769" s="16" t="n">
        <v>1.3012</v>
      </c>
      <c r="I1769" s="16" t="n">
        <v>2.1467</v>
      </c>
      <c r="J1769" s="16" t="n">
        <v>2.1433</v>
      </c>
      <c r="K1769" s="17" t="n">
        <v>6950</v>
      </c>
      <c r="L1769" s="16" t="n">
        <v>1</v>
      </c>
      <c r="M1769" s="18" t="n">
        <v>125328230.2374322</v>
      </c>
      <c r="N1769" s="18" t="n">
        <v>124426144.460301</v>
      </c>
      <c r="O1769" s="19" t="n">
        <v>-902085.7771312445</v>
      </c>
      <c r="P1769" s="20" t="n">
        <v>-0.007197785969069045</v>
      </c>
      <c r="Q1769" s="27">
        <f>IF(O1769&gt;0,O1769,"")</f>
        <v/>
      </c>
      <c r="R1769" s="28">
        <f>IF(O1769&gt;0,P1769,"")</f>
        <v/>
      </c>
    </row>
    <row r="1770">
      <c r="A1770" t="inlineStr">
        <is>
          <t>330024</t>
        </is>
      </c>
      <c r="B1770" t="inlineStr">
        <is>
          <t>Mount Sinai Hospital</t>
        </is>
      </c>
      <c r="C1770" t="inlineStr">
        <is>
          <t>New York</t>
        </is>
      </c>
      <c r="D1770" t="inlineStr">
        <is>
          <t>NY</t>
        </is>
      </c>
      <c r="E1770" t="inlineStr">
        <is>
          <t>Middle Atlantic</t>
        </is>
      </c>
      <c r="F1770" t="inlineStr">
        <is>
          <t>Rural Referral Center (RRC)</t>
        </is>
      </c>
      <c r="G1770" s="16" t="n">
        <v>1.3697</v>
      </c>
      <c r="H1770" s="16" t="n">
        <v>1.3224</v>
      </c>
      <c r="I1770" s="16" t="n">
        <v>2.7077</v>
      </c>
      <c r="J1770" s="16" t="n">
        <v>2.7236</v>
      </c>
      <c r="K1770" s="17" t="n">
        <v>10397</v>
      </c>
      <c r="L1770" s="16" t="n">
        <v>1</v>
      </c>
      <c r="M1770" s="18" t="n">
        <v>236483767.1874126</v>
      </c>
      <c r="N1770" s="18" t="n">
        <v>239295685.1188359</v>
      </c>
      <c r="O1770" s="19" t="n">
        <v>2811917.931423336</v>
      </c>
      <c r="P1770" s="20" t="n">
        <v>0.01189053255056996</v>
      </c>
      <c r="Q1770" s="27">
        <f>IF(O1770&gt;0,O1770,"")</f>
        <v/>
      </c>
      <c r="R1770" s="28">
        <f>IF(O1770&gt;0,P1770,"")</f>
        <v/>
      </c>
    </row>
    <row r="1771">
      <c r="A1771" t="inlineStr">
        <is>
          <t>330027</t>
        </is>
      </c>
      <c r="B1771" t="inlineStr">
        <is>
          <t>Nassau University Medical Center</t>
        </is>
      </c>
      <c r="C1771" t="inlineStr">
        <is>
          <t>New York</t>
        </is>
      </c>
      <c r="D1771" t="inlineStr">
        <is>
          <t>NY</t>
        </is>
      </c>
      <c r="E1771" t="inlineStr">
        <is>
          <t>Middle Atlantic</t>
        </is>
      </c>
      <c r="F1771" t="inlineStr">
        <is>
          <t>IPPS</t>
        </is>
      </c>
      <c r="G1771" s="16" t="n">
        <v>1.3697</v>
      </c>
      <c r="H1771" s="16" t="n">
        <v>1.3012</v>
      </c>
      <c r="I1771" s="16" t="n">
        <v>1.5704</v>
      </c>
      <c r="J1771" s="16" t="n">
        <v>1.5657</v>
      </c>
      <c r="K1771" s="17" t="n">
        <v>2135</v>
      </c>
      <c r="L1771" s="16" t="n">
        <v>1</v>
      </c>
      <c r="M1771" s="18" t="n">
        <v>28164426.486495</v>
      </c>
      <c r="N1771" s="18" t="n">
        <v>27922243.26331231</v>
      </c>
      <c r="O1771" s="19" t="n">
        <v>-242183.2231826819</v>
      </c>
      <c r="P1771" s="20" t="n">
        <v>-0.00859890483830055</v>
      </c>
      <c r="Q1771" s="27">
        <f>IF(O1771&gt;0,O1771,"")</f>
        <v/>
      </c>
      <c r="R1771" s="28">
        <f>IF(O1771&gt;0,P1771,"")</f>
        <v/>
      </c>
    </row>
    <row r="1772">
      <c r="A1772" t="inlineStr">
        <is>
          <t>330028</t>
        </is>
      </c>
      <c r="B1772" t="inlineStr">
        <is>
          <t>Richmond University Medical Center</t>
        </is>
      </c>
      <c r="C1772" t="inlineStr">
        <is>
          <t>New York</t>
        </is>
      </c>
      <c r="D1772" t="inlineStr">
        <is>
          <t>NY</t>
        </is>
      </c>
      <c r="E1772" t="inlineStr">
        <is>
          <t>Middle Atlantic</t>
        </is>
      </c>
      <c r="F1772" t="inlineStr">
        <is>
          <t>IPPS</t>
        </is>
      </c>
      <c r="G1772" s="16" t="n">
        <v>1.3697</v>
      </c>
      <c r="H1772" s="16" t="n">
        <v>1.326</v>
      </c>
      <c r="I1772" s="16" t="n">
        <v>1.8895</v>
      </c>
      <c r="J1772" s="16" t="n">
        <v>1.8797</v>
      </c>
      <c r="K1772" s="17" t="n">
        <v>2192</v>
      </c>
      <c r="L1772" s="16" t="n">
        <v>1</v>
      </c>
      <c r="M1772" s="18" t="n">
        <v>34792063.89366668</v>
      </c>
      <c r="N1772" s="18" t="n">
        <v>34886917.30996134</v>
      </c>
      <c r="O1772" s="19" t="n">
        <v>94853.41629466414</v>
      </c>
      <c r="P1772" s="20" t="n">
        <v>0.002726294610879082</v>
      </c>
      <c r="Q1772" s="27">
        <f>IF(O1772&gt;0,O1772,"")</f>
        <v/>
      </c>
      <c r="R1772" s="28">
        <f>IF(O1772&gt;0,P1772,"")</f>
        <v/>
      </c>
    </row>
    <row r="1773">
      <c r="A1773" t="inlineStr">
        <is>
          <t>330030</t>
        </is>
      </c>
      <c r="B1773" t="inlineStr">
        <is>
          <t>Newark-Wayne Community Hospital</t>
        </is>
      </c>
      <c r="C1773" t="inlineStr">
        <is>
          <t>New York</t>
        </is>
      </c>
      <c r="D1773" t="inlineStr">
        <is>
          <t>NY</t>
        </is>
      </c>
      <c r="E1773" t="inlineStr">
        <is>
          <t>Middle Atlantic</t>
        </is>
      </c>
      <c r="F1773" t="inlineStr">
        <is>
          <t>IPPS</t>
        </is>
      </c>
      <c r="G1773" s="16" t="n">
        <v>1.3697</v>
      </c>
      <c r="H1773" s="16" t="n">
        <v>1.3012</v>
      </c>
      <c r="I1773" s="16" t="n">
        <v>1.3636</v>
      </c>
      <c r="J1773" s="16" t="n">
        <v>1.351</v>
      </c>
      <c r="K1773" s="17" t="n">
        <v>713</v>
      </c>
      <c r="L1773" s="16" t="n">
        <v>1</v>
      </c>
      <c r="M1773" s="18" t="n">
        <v>8167126.239807039</v>
      </c>
      <c r="N1773" s="18" t="n">
        <v>8046161.667009349</v>
      </c>
      <c r="O1773" s="19" t="n">
        <v>-120964.5727976905</v>
      </c>
      <c r="P1773" s="20" t="n">
        <v>-0.01481115501902031</v>
      </c>
      <c r="Q1773" s="27">
        <f>IF(O1773&gt;0,O1773,"")</f>
        <v/>
      </c>
      <c r="R1773" s="28">
        <f>IF(O1773&gt;0,P1773,"")</f>
        <v/>
      </c>
    </row>
    <row r="1774">
      <c r="A1774" t="inlineStr">
        <is>
          <t>330033</t>
        </is>
      </c>
      <c r="B1774" t="inlineStr">
        <is>
          <t>Chenango Memorial Hospital</t>
        </is>
      </c>
      <c r="C1774" t="inlineStr">
        <is>
          <t>New York</t>
        </is>
      </c>
      <c r="D1774" t="inlineStr">
        <is>
          <t>NY</t>
        </is>
      </c>
      <c r="E1774" t="inlineStr">
        <is>
          <t>Middle Atlantic</t>
        </is>
      </c>
      <c r="F1774" t="inlineStr">
        <is>
          <t>Sole Community Hospital (SCH)</t>
        </is>
      </c>
      <c r="G1774" s="16" t="n">
        <v>1.3697</v>
      </c>
      <c r="H1774" s="16" t="n">
        <v>1.3012</v>
      </c>
      <c r="I1774" s="16" t="n">
        <v>1.4606</v>
      </c>
      <c r="J1774" s="16" t="n">
        <v>1.4527</v>
      </c>
      <c r="K1774" s="17" t="n">
        <v>323</v>
      </c>
      <c r="L1774" s="16" t="n">
        <v>1</v>
      </c>
      <c r="M1774" s="18" t="n">
        <v>3963022.744053751</v>
      </c>
      <c r="N1774" s="18" t="n">
        <v>3919424.782570937</v>
      </c>
      <c r="O1774" s="19" t="n">
        <v>-43597.96148281405</v>
      </c>
      <c r="P1774" s="20" t="n">
        <v>-0.01100118881432862</v>
      </c>
      <c r="Q1774" s="27">
        <f>IF(O1774&gt;0,O1774,"")</f>
        <v/>
      </c>
      <c r="R1774" s="28">
        <f>IF(O1774&gt;0,P1774,"")</f>
        <v/>
      </c>
    </row>
    <row r="1775">
      <c r="A1775" t="inlineStr">
        <is>
          <t>330043</t>
        </is>
      </c>
      <c r="B1775" t="inlineStr">
        <is>
          <t>South Shore University  Hospital</t>
        </is>
      </c>
      <c r="C1775" t="inlineStr">
        <is>
          <t>New York</t>
        </is>
      </c>
      <c r="D1775" t="inlineStr">
        <is>
          <t>NY</t>
        </is>
      </c>
      <c r="E1775" t="inlineStr">
        <is>
          <t>Middle Atlantic</t>
        </is>
      </c>
      <c r="F1775" t="inlineStr">
        <is>
          <t>Rural Referral Center (RRC)</t>
        </is>
      </c>
      <c r="G1775" s="16" t="n">
        <v>1.3697</v>
      </c>
      <c r="H1775" s="16" t="n">
        <v>1.3012</v>
      </c>
      <c r="I1775" s="16" t="n">
        <v>2.2139</v>
      </c>
      <c r="J1775" s="16" t="n">
        <v>2.2212</v>
      </c>
      <c r="K1775" s="17" t="n">
        <v>5557</v>
      </c>
      <c r="L1775" s="16" t="n">
        <v>1</v>
      </c>
      <c r="M1775" s="18" t="n">
        <v>103345398.2541162</v>
      </c>
      <c r="N1775" s="18" t="n">
        <v>103103150.7241406</v>
      </c>
      <c r="O1775" s="19" t="n">
        <v>-242247.5299756229</v>
      </c>
      <c r="P1775" s="20" t="n">
        <v>-0.002344057249457398</v>
      </c>
      <c r="Q1775" s="27">
        <f>IF(O1775&gt;0,O1775,"")</f>
        <v/>
      </c>
      <c r="R1775" s="28">
        <f>IF(O1775&gt;0,P1775,"")</f>
        <v/>
      </c>
    </row>
    <row r="1776">
      <c r="A1776" t="inlineStr">
        <is>
          <t>330044</t>
        </is>
      </c>
      <c r="B1776" t="inlineStr">
        <is>
          <t>Wynn Hospital</t>
        </is>
      </c>
      <c r="C1776" t="inlineStr">
        <is>
          <t>New York</t>
        </is>
      </c>
      <c r="D1776" t="inlineStr">
        <is>
          <t>NY</t>
        </is>
      </c>
      <c r="E1776" t="inlineStr">
        <is>
          <t>Middle Atlantic</t>
        </is>
      </c>
      <c r="F1776" t="inlineStr">
        <is>
          <t>IPPS</t>
        </is>
      </c>
      <c r="G1776" s="16" t="n">
        <v>1.3697</v>
      </c>
      <c r="H1776" s="16" t="n">
        <v>1.3012</v>
      </c>
      <c r="I1776" s="16" t="n">
        <v>1.6901</v>
      </c>
      <c r="J1776" s="16" t="n">
        <v>1.6803</v>
      </c>
      <c r="K1776" s="17" t="n">
        <v>4769</v>
      </c>
      <c r="L1776" s="16" t="n">
        <v>1</v>
      </c>
      <c r="M1776" s="18" t="n">
        <v>67706828.36509719</v>
      </c>
      <c r="N1776" s="18" t="n">
        <v>66935733.25939284</v>
      </c>
      <c r="O1776" s="19" t="n">
        <v>-771095.1057043523</v>
      </c>
      <c r="P1776" s="20" t="n">
        <v>-0.01138873470111991</v>
      </c>
      <c r="Q1776" s="27">
        <f>IF(O1776&gt;0,O1776,"")</f>
        <v/>
      </c>
      <c r="R1776" s="28">
        <f>IF(O1776&gt;0,P1776,"")</f>
        <v/>
      </c>
    </row>
    <row r="1777">
      <c r="A1777" t="inlineStr">
        <is>
          <t>330045</t>
        </is>
      </c>
      <c r="B1777" t="inlineStr">
        <is>
          <t>Huntington Hospital</t>
        </is>
      </c>
      <c r="C1777" t="inlineStr">
        <is>
          <t>New York</t>
        </is>
      </c>
      <c r="D1777" t="inlineStr">
        <is>
          <t>NY</t>
        </is>
      </c>
      <c r="E1777" t="inlineStr">
        <is>
          <t>Middle Atlantic</t>
        </is>
      </c>
      <c r="F1777" t="inlineStr">
        <is>
          <t>Rural Referral Center (RRC)</t>
        </is>
      </c>
      <c r="G1777" s="16" t="n">
        <v>1.3697</v>
      </c>
      <c r="H1777" s="16" t="n">
        <v>1.3012</v>
      </c>
      <c r="I1777" s="16" t="n">
        <v>1.6735</v>
      </c>
      <c r="J1777" s="16" t="n">
        <v>1.6655</v>
      </c>
      <c r="K1777" s="17" t="n">
        <v>7078</v>
      </c>
      <c r="L1777" s="16" t="n">
        <v>1</v>
      </c>
      <c r="M1777" s="18" t="n">
        <v>99501360.9977223</v>
      </c>
      <c r="N1777" s="18" t="n">
        <v>98468896.46008205</v>
      </c>
      <c r="O1777" s="19" t="n">
        <v>-1032464.537640244</v>
      </c>
      <c r="P1777" s="20" t="n">
        <v>-0.0103763860844464</v>
      </c>
      <c r="Q1777" s="27">
        <f>IF(O1777&gt;0,O1777,"")</f>
        <v/>
      </c>
      <c r="R1777" s="28">
        <f>IF(O1777&gt;0,P1777,"")</f>
        <v/>
      </c>
    </row>
    <row r="1778">
      <c r="A1778" t="inlineStr">
        <is>
          <t>330046</t>
        </is>
      </c>
      <c r="B1778" t="inlineStr">
        <is>
          <t>Mount Sinai West</t>
        </is>
      </c>
      <c r="C1778" t="inlineStr">
        <is>
          <t>New York</t>
        </is>
      </c>
      <c r="D1778" t="inlineStr">
        <is>
          <t>NY</t>
        </is>
      </c>
      <c r="E1778" t="inlineStr">
        <is>
          <t>Middle Atlantic</t>
        </is>
      </c>
      <c r="F1778" t="inlineStr">
        <is>
          <t>Rural Referral Center (RRC)</t>
        </is>
      </c>
      <c r="G1778" s="16" t="n">
        <v>1.3697</v>
      </c>
      <c r="H1778" s="16" t="n">
        <v>1.3224</v>
      </c>
      <c r="I1778" s="16" t="n">
        <v>2.0312</v>
      </c>
      <c r="J1778" s="16" t="n">
        <v>2.0317</v>
      </c>
      <c r="K1778" s="17" t="n">
        <v>6372</v>
      </c>
      <c r="L1778" s="16" t="n">
        <v>1</v>
      </c>
      <c r="M1778" s="18" t="n">
        <v>108722943.3577796</v>
      </c>
      <c r="N1778" s="18" t="n">
        <v>109400383.8795742</v>
      </c>
      <c r="O1778" s="19" t="n">
        <v>677440.5217945427</v>
      </c>
      <c r="P1778" s="20" t="n">
        <v>0.006230888355967864</v>
      </c>
      <c r="Q1778" s="27">
        <f>IF(O1778&gt;0,O1778,"")</f>
        <v/>
      </c>
      <c r="R1778" s="28">
        <f>IF(O1778&gt;0,P1778,"")</f>
        <v/>
      </c>
    </row>
    <row r="1779">
      <c r="A1779" t="inlineStr">
        <is>
          <t>330047</t>
        </is>
      </c>
      <c r="B1779" t="inlineStr">
        <is>
          <t>St Mary'S Healthcare</t>
        </is>
      </c>
      <c r="C1779" t="inlineStr">
        <is>
          <t>New York</t>
        </is>
      </c>
      <c r="D1779" t="inlineStr">
        <is>
          <t>NY</t>
        </is>
      </c>
      <c r="E1779" t="inlineStr">
        <is>
          <t>Middle Atlantic</t>
        </is>
      </c>
      <c r="F1779" t="inlineStr">
        <is>
          <t>IPPS</t>
        </is>
      </c>
      <c r="G1779" s="16" t="n">
        <v>1.3697</v>
      </c>
      <c r="H1779" s="16" t="n">
        <v>1.3012</v>
      </c>
      <c r="I1779" s="16" t="n">
        <v>1.4629</v>
      </c>
      <c r="J1779" s="16" t="n">
        <v>1.4484</v>
      </c>
      <c r="K1779" s="17" t="n">
        <v>849</v>
      </c>
      <c r="L1779" s="16" t="n">
        <v>1</v>
      </c>
      <c r="M1779" s="18" t="n">
        <v>10433140.98930996</v>
      </c>
      <c r="N1779" s="18" t="n">
        <v>10271646.90657006</v>
      </c>
      <c r="O1779" s="19" t="n">
        <v>-161494.0827399064</v>
      </c>
      <c r="P1779" s="20" t="n">
        <v>-0.01547895143997162</v>
      </c>
      <c r="Q1779" s="27">
        <f>IF(O1779&gt;0,O1779,"")</f>
        <v/>
      </c>
      <c r="R1779" s="28">
        <f>IF(O1779&gt;0,P1779,"")</f>
        <v/>
      </c>
    </row>
    <row r="1780">
      <c r="A1780" t="inlineStr">
        <is>
          <t>330049</t>
        </is>
      </c>
      <c r="B1780" t="inlineStr">
        <is>
          <t>Northern Dutchess Hospital</t>
        </is>
      </c>
      <c r="C1780" t="inlineStr">
        <is>
          <t>New York</t>
        </is>
      </c>
      <c r="D1780" t="inlineStr">
        <is>
          <t>NY</t>
        </is>
      </c>
      <c r="E1780" t="inlineStr">
        <is>
          <t>Middle Atlantic</t>
        </is>
      </c>
      <c r="F1780" t="inlineStr">
        <is>
          <t>IPPS</t>
        </is>
      </c>
      <c r="G1780" s="16" t="n">
        <v>1.3697</v>
      </c>
      <c r="H1780" s="16" t="n">
        <v>1.3012</v>
      </c>
      <c r="I1780" s="16" t="n">
        <v>1.5514</v>
      </c>
      <c r="J1780" s="16" t="n">
        <v>1.5416</v>
      </c>
      <c r="K1780" s="17" t="n">
        <v>1697</v>
      </c>
      <c r="L1780" s="16" t="n">
        <v>1</v>
      </c>
      <c r="M1780" s="18" t="n">
        <v>22115582.1375776</v>
      </c>
      <c r="N1780" s="18" t="n">
        <v>21852313.35106524</v>
      </c>
      <c r="O1780" s="19" t="n">
        <v>-263268.7865123525</v>
      </c>
      <c r="P1780" s="20" t="n">
        <v>-0.01190422141613087</v>
      </c>
      <c r="Q1780" s="27">
        <f>IF(O1780&gt;0,O1780,"")</f>
        <v/>
      </c>
      <c r="R1780" s="28">
        <f>IF(O1780&gt;0,P1780,"")</f>
        <v/>
      </c>
    </row>
    <row r="1781">
      <c r="A1781" t="inlineStr">
        <is>
          <t>330055</t>
        </is>
      </c>
      <c r="B1781" t="inlineStr">
        <is>
          <t>New York-Presbyterian/Queens</t>
        </is>
      </c>
      <c r="C1781" t="inlineStr">
        <is>
          <t>New York</t>
        </is>
      </c>
      <c r="D1781" t="inlineStr">
        <is>
          <t>NY</t>
        </is>
      </c>
      <c r="E1781" t="inlineStr">
        <is>
          <t>Middle Atlantic</t>
        </is>
      </c>
      <c r="F1781" t="inlineStr">
        <is>
          <t>Rural Referral Center (RRC)</t>
        </is>
      </c>
      <c r="G1781" s="16" t="n">
        <v>1.3697</v>
      </c>
      <c r="H1781" s="16" t="n">
        <v>1.3224</v>
      </c>
      <c r="I1781" s="16" t="n">
        <v>1.9649</v>
      </c>
      <c r="J1781" s="16" t="n">
        <v>1.9609</v>
      </c>
      <c r="K1781" s="17" t="n">
        <v>5246</v>
      </c>
      <c r="L1781" s="16" t="n">
        <v>1</v>
      </c>
      <c r="M1781" s="18" t="n">
        <v>86588752.9634853</v>
      </c>
      <c r="N1781" s="18" t="n">
        <v>86929509.86775272</v>
      </c>
      <c r="O1781" s="19" t="n">
        <v>340756.9042674154</v>
      </c>
      <c r="P1781" s="20" t="n">
        <v>0.003935348328796391</v>
      </c>
      <c r="Q1781" s="27">
        <f>IF(O1781&gt;0,O1781,"")</f>
        <v/>
      </c>
      <c r="R1781" s="28">
        <f>IF(O1781&gt;0,P1781,"")</f>
        <v/>
      </c>
    </row>
    <row r="1782">
      <c r="A1782" t="inlineStr">
        <is>
          <t>330056</t>
        </is>
      </c>
      <c r="B1782" t="inlineStr">
        <is>
          <t>Brooklyn Hospital Center - Downtown Campus</t>
        </is>
      </c>
      <c r="C1782" t="inlineStr">
        <is>
          <t>New York</t>
        </is>
      </c>
      <c r="D1782" t="inlineStr">
        <is>
          <t>NY</t>
        </is>
      </c>
      <c r="E1782" t="inlineStr">
        <is>
          <t>Middle Atlantic</t>
        </is>
      </c>
      <c r="F1782" t="inlineStr">
        <is>
          <t>IPPS</t>
        </is>
      </c>
      <c r="G1782" s="16" t="n">
        <v>1.3697</v>
      </c>
      <c r="H1782" s="16" t="n">
        <v>1.326</v>
      </c>
      <c r="I1782" s="16" t="n">
        <v>1.8813</v>
      </c>
      <c r="J1782" s="16" t="n">
        <v>1.8655</v>
      </c>
      <c r="K1782" s="17" t="n">
        <v>1340</v>
      </c>
      <c r="L1782" s="16" t="n">
        <v>1</v>
      </c>
      <c r="M1782" s="18" t="n">
        <v>21176569.1151996</v>
      </c>
      <c r="N1782" s="18" t="n">
        <v>21165744.84531089</v>
      </c>
      <c r="O1782" s="19" t="n">
        <v>-10824.26988871023</v>
      </c>
      <c r="P1782" s="20" t="n">
        <v>-0.0005111436998990102</v>
      </c>
      <c r="Q1782" s="27">
        <f>IF(O1782&gt;0,O1782,"")</f>
        <v/>
      </c>
      <c r="R1782" s="28">
        <f>IF(O1782&gt;0,P1782,"")</f>
        <v/>
      </c>
    </row>
    <row r="1783">
      <c r="A1783" t="inlineStr">
        <is>
          <t>330057</t>
        </is>
      </c>
      <c r="B1783" t="inlineStr">
        <is>
          <t>St Peter'S Hospital</t>
        </is>
      </c>
      <c r="C1783" t="inlineStr">
        <is>
          <t>New York</t>
        </is>
      </c>
      <c r="D1783" t="inlineStr">
        <is>
          <t>NY</t>
        </is>
      </c>
      <c r="E1783" t="inlineStr">
        <is>
          <t>Middle Atlantic</t>
        </is>
      </c>
      <c r="F1783" t="inlineStr">
        <is>
          <t>Rural Referral Center (RRC)</t>
        </is>
      </c>
      <c r="G1783" s="16" t="n">
        <v>1.3697</v>
      </c>
      <c r="H1783" s="16" t="n">
        <v>1.3012</v>
      </c>
      <c r="I1783" s="16" t="n">
        <v>1.9656</v>
      </c>
      <c r="J1783" s="16" t="n">
        <v>1.9633</v>
      </c>
      <c r="K1783" s="17" t="n">
        <v>5887</v>
      </c>
      <c r="L1783" s="16" t="n">
        <v>1</v>
      </c>
      <c r="M1783" s="18" t="n">
        <v>97203505.06138082</v>
      </c>
      <c r="N1783" s="18" t="n">
        <v>96543842.02999792</v>
      </c>
      <c r="O1783" s="19" t="n">
        <v>-659663.0313829035</v>
      </c>
      <c r="P1783" s="20" t="n">
        <v>-0.00678641198140281</v>
      </c>
      <c r="Q1783" s="27">
        <f>IF(O1783&gt;0,O1783,"")</f>
        <v/>
      </c>
      <c r="R1783" s="28">
        <f>IF(O1783&gt;0,P1783,"")</f>
        <v/>
      </c>
    </row>
    <row r="1784">
      <c r="A1784" t="inlineStr">
        <is>
          <t>330058</t>
        </is>
      </c>
      <c r="B1784" t="inlineStr">
        <is>
          <t>Geneva General Hospital</t>
        </is>
      </c>
      <c r="C1784" t="inlineStr">
        <is>
          <t>New York</t>
        </is>
      </c>
      <c r="D1784" t="inlineStr">
        <is>
          <t>NY</t>
        </is>
      </c>
      <c r="E1784" t="inlineStr">
        <is>
          <t>Middle Atlantic</t>
        </is>
      </c>
      <c r="F1784" t="inlineStr">
        <is>
          <t>IPPS</t>
        </is>
      </c>
      <c r="G1784" s="16" t="n">
        <v>1.3697</v>
      </c>
      <c r="H1784" s="16" t="n">
        <v>1.3012</v>
      </c>
      <c r="I1784" s="16" t="n">
        <v>1.6438</v>
      </c>
      <c r="J1784" s="16" t="n">
        <v>1.6305</v>
      </c>
      <c r="K1784" s="17" t="n">
        <v>741</v>
      </c>
      <c r="L1784" s="16" t="n">
        <v>1</v>
      </c>
      <c r="M1784" s="18" t="n">
        <v>10231985.83500522</v>
      </c>
      <c r="N1784" s="18" t="n">
        <v>10092131.17202833</v>
      </c>
      <c r="O1784" s="19" t="n">
        <v>-139854.6629768889</v>
      </c>
      <c r="P1784" s="20" t="n">
        <v>-0.01366837926010651</v>
      </c>
      <c r="Q1784" s="27">
        <f>IF(O1784&gt;0,O1784,"")</f>
        <v/>
      </c>
      <c r="R1784" s="28">
        <f>IF(O1784&gt;0,P1784,"")</f>
        <v/>
      </c>
    </row>
    <row r="1785">
      <c r="A1785" t="inlineStr">
        <is>
          <t>330059</t>
        </is>
      </c>
      <c r="B1785" t="inlineStr">
        <is>
          <t>Montefiore Medical Center</t>
        </is>
      </c>
      <c r="C1785" t="inlineStr">
        <is>
          <t>New York</t>
        </is>
      </c>
      <c r="D1785" t="inlineStr">
        <is>
          <t>NY</t>
        </is>
      </c>
      <c r="E1785" t="inlineStr">
        <is>
          <t>Middle Atlantic</t>
        </is>
      </c>
      <c r="F1785" t="inlineStr">
        <is>
          <t>Rural Referral Center (RRC)</t>
        </is>
      </c>
      <c r="G1785" s="16" t="n">
        <v>1.3697</v>
      </c>
      <c r="H1785" s="16" t="n">
        <v>1.326</v>
      </c>
      <c r="I1785" s="16" t="n">
        <v>2.1518</v>
      </c>
      <c r="J1785" s="16" t="n">
        <v>2.1471</v>
      </c>
      <c r="K1785" s="17" t="n">
        <v>9602</v>
      </c>
      <c r="L1785" s="16" t="n">
        <v>1</v>
      </c>
      <c r="M1785" s="18" t="n">
        <v>173562681.3845279</v>
      </c>
      <c r="N1785" s="18" t="n">
        <v>174561103.3063994</v>
      </c>
      <c r="O1785" s="19" t="n">
        <v>998421.9218714833</v>
      </c>
      <c r="P1785" s="20" t="n">
        <v>0.005752514964086552</v>
      </c>
      <c r="Q1785" s="27">
        <f>IF(O1785&gt;0,O1785,"")</f>
        <v/>
      </c>
      <c r="R1785" s="28">
        <f>IF(O1785&gt;0,P1785,"")</f>
        <v/>
      </c>
    </row>
    <row r="1786">
      <c r="A1786" t="inlineStr">
        <is>
          <t>330065</t>
        </is>
      </c>
      <c r="B1786" t="inlineStr">
        <is>
          <t>Niagara Falls Memorial Medical Center</t>
        </is>
      </c>
      <c r="C1786" t="inlineStr">
        <is>
          <t>New York</t>
        </is>
      </c>
      <c r="D1786" t="inlineStr">
        <is>
          <t>NY</t>
        </is>
      </c>
      <c r="E1786" t="inlineStr">
        <is>
          <t>Middle Atlantic</t>
        </is>
      </c>
      <c r="F1786" t="inlineStr">
        <is>
          <t>IPPS</t>
        </is>
      </c>
      <c r="G1786" s="16" t="n">
        <v>1.3697</v>
      </c>
      <c r="H1786" s="16" t="n">
        <v>1.3012</v>
      </c>
      <c r="I1786" s="16" t="n">
        <v>1.455</v>
      </c>
      <c r="J1786" s="16" t="n">
        <v>1.4419</v>
      </c>
      <c r="K1786" s="17" t="n">
        <v>439</v>
      </c>
      <c r="L1786" s="16" t="n">
        <v>1</v>
      </c>
      <c r="M1786" s="18" t="n">
        <v>5365624.29420755</v>
      </c>
      <c r="N1786" s="18" t="n">
        <v>5287416.689796123</v>
      </c>
      <c r="O1786" s="19" t="n">
        <v>-78207.60441142693</v>
      </c>
      <c r="P1786" s="20" t="n">
        <v>-0.01457567658918195</v>
      </c>
      <c r="Q1786" s="27">
        <f>IF(O1786&gt;0,O1786,"")</f>
        <v/>
      </c>
      <c r="R1786" s="28">
        <f>IF(O1786&gt;0,P1786,"")</f>
        <v/>
      </c>
    </row>
    <row r="1787">
      <c r="A1787" t="inlineStr">
        <is>
          <t>330073</t>
        </is>
      </c>
      <c r="B1787" t="inlineStr">
        <is>
          <t>United Memorial Medical Center</t>
        </is>
      </c>
      <c r="C1787" t="inlineStr">
        <is>
          <t>New York</t>
        </is>
      </c>
      <c r="D1787" t="inlineStr">
        <is>
          <t>NY</t>
        </is>
      </c>
      <c r="E1787" t="inlineStr">
        <is>
          <t>Middle Atlantic</t>
        </is>
      </c>
      <c r="F1787" t="inlineStr">
        <is>
          <t>IPPS</t>
        </is>
      </c>
      <c r="G1787" s="16" t="n">
        <v>1.3697</v>
      </c>
      <c r="H1787" s="16" t="n">
        <v>1.3012</v>
      </c>
      <c r="I1787" s="16" t="n">
        <v>1.4041</v>
      </c>
      <c r="J1787" s="16" t="n">
        <v>1.3882</v>
      </c>
      <c r="K1787" s="17" t="n">
        <v>928</v>
      </c>
      <c r="L1787" s="16" t="n">
        <v>1</v>
      </c>
      <c r="M1787" s="18" t="n">
        <v>10945579.55107132</v>
      </c>
      <c r="N1787" s="18" t="n">
        <v>10760783.45068805</v>
      </c>
      <c r="O1787" s="19" t="n">
        <v>-184796.1003832631</v>
      </c>
      <c r="P1787" s="20" t="n">
        <v>-0.01688317183398259</v>
      </c>
      <c r="Q1787" s="27">
        <f>IF(O1787&gt;0,O1787,"")</f>
        <v/>
      </c>
      <c r="R1787" s="28">
        <f>IF(O1787&gt;0,P1787,"")</f>
        <v/>
      </c>
    </row>
    <row r="1788">
      <c r="A1788" t="inlineStr">
        <is>
          <t>330074</t>
        </is>
      </c>
      <c r="B1788" t="inlineStr">
        <is>
          <t>F F Thompson Hospital</t>
        </is>
      </c>
      <c r="C1788" t="inlineStr">
        <is>
          <t>New York</t>
        </is>
      </c>
      <c r="D1788" t="inlineStr">
        <is>
          <t>NY</t>
        </is>
      </c>
      <c r="E1788" t="inlineStr">
        <is>
          <t>Middle Atlantic</t>
        </is>
      </c>
      <c r="F1788" t="inlineStr">
        <is>
          <t>IPPS</t>
        </is>
      </c>
      <c r="G1788" s="16" t="n">
        <v>1.3697</v>
      </c>
      <c r="H1788" s="16" t="n">
        <v>1.3012</v>
      </c>
      <c r="I1788" s="16" t="n">
        <v>1.4621</v>
      </c>
      <c r="J1788" s="16" t="n">
        <v>1.4495</v>
      </c>
      <c r="K1788" s="17" t="n">
        <v>935</v>
      </c>
      <c r="L1788" s="16" t="n">
        <v>1</v>
      </c>
      <c r="M1788" s="18" t="n">
        <v>11483689.30844766</v>
      </c>
      <c r="N1788" s="18" t="n">
        <v>11320711.06174388</v>
      </c>
      <c r="O1788" s="19" t="n">
        <v>-162978.2467037793</v>
      </c>
      <c r="P1788" s="20" t="n">
        <v>-0.01419215047762471</v>
      </c>
      <c r="Q1788" s="27">
        <f>IF(O1788&gt;0,O1788,"")</f>
        <v/>
      </c>
      <c r="R1788" s="28">
        <f>IF(O1788&gt;0,P1788,"")</f>
        <v/>
      </c>
    </row>
    <row r="1789">
      <c r="A1789" t="inlineStr">
        <is>
          <t>330078</t>
        </is>
      </c>
      <c r="B1789" t="inlineStr">
        <is>
          <t>Sisters Of Charity Hospital</t>
        </is>
      </c>
      <c r="C1789" t="inlineStr">
        <is>
          <t>New York</t>
        </is>
      </c>
      <c r="D1789" t="inlineStr">
        <is>
          <t>NY</t>
        </is>
      </c>
      <c r="E1789" t="inlineStr">
        <is>
          <t>Middle Atlantic</t>
        </is>
      </c>
      <c r="F1789" t="inlineStr">
        <is>
          <t>Rural Referral Center (RRC)</t>
        </is>
      </c>
      <c r="G1789" s="16" t="n">
        <v>1.3697</v>
      </c>
      <c r="H1789" s="16" t="n">
        <v>1.3012</v>
      </c>
      <c r="I1789" s="16" t="n">
        <v>1.7984</v>
      </c>
      <c r="J1789" s="16" t="n">
        <v>1.791</v>
      </c>
      <c r="K1789" s="17" t="n">
        <v>1117</v>
      </c>
      <c r="L1789" s="16" t="n">
        <v>1</v>
      </c>
      <c r="M1789" s="18" t="n">
        <v>16874550.50481036</v>
      </c>
      <c r="N1789" s="18" t="n">
        <v>16710622.73174673</v>
      </c>
      <c r="O1789" s="19" t="n">
        <v>-163927.7730636243</v>
      </c>
      <c r="P1789" s="20" t="n">
        <v>-0.00971449716642195</v>
      </c>
      <c r="Q1789" s="27">
        <f>IF(O1789&gt;0,O1789,"")</f>
        <v/>
      </c>
      <c r="R1789" s="28">
        <f>IF(O1789&gt;0,P1789,"")</f>
        <v/>
      </c>
    </row>
    <row r="1790">
      <c r="A1790" t="inlineStr">
        <is>
          <t>330079</t>
        </is>
      </c>
      <c r="B1790" t="inlineStr">
        <is>
          <t>Adirondack Medical Center - Saranac Lake</t>
        </is>
      </c>
      <c r="C1790" t="inlineStr">
        <is>
          <t>New York</t>
        </is>
      </c>
      <c r="D1790" t="inlineStr">
        <is>
          <t>NY</t>
        </is>
      </c>
      <c r="E1790" t="inlineStr">
        <is>
          <t>Middle Atlantic</t>
        </is>
      </c>
      <c r="F1790" t="inlineStr">
        <is>
          <t>SCH/RRC</t>
        </is>
      </c>
      <c r="G1790" s="16" t="n">
        <v>1.3697</v>
      </c>
      <c r="H1790" s="16" t="n">
        <v>1.3012</v>
      </c>
      <c r="I1790" s="16" t="n">
        <v>1.8048</v>
      </c>
      <c r="J1790" s="16" t="n">
        <v>1.8169</v>
      </c>
      <c r="K1790" s="17" t="n">
        <v>656</v>
      </c>
      <c r="L1790" s="16" t="n">
        <v>1</v>
      </c>
      <c r="M1790" s="18" t="n">
        <v>9945478.155410804</v>
      </c>
      <c r="N1790" s="18" t="n">
        <v>9955859.057297718</v>
      </c>
      <c r="O1790" s="19" t="n">
        <v>10380.90188691393</v>
      </c>
      <c r="P1790" s="20" t="n">
        <v>0.001043781075650569</v>
      </c>
      <c r="Q1790" s="27">
        <f>IF(O1790&gt;0,O1790,"")</f>
        <v/>
      </c>
      <c r="R1790" s="28">
        <f>IF(O1790&gt;0,P1790,"")</f>
        <v/>
      </c>
    </row>
    <row r="1791">
      <c r="A1791" t="inlineStr">
        <is>
          <t>330080</t>
        </is>
      </c>
      <c r="B1791" t="inlineStr">
        <is>
          <t>Lincoln Medical &amp; Mental Health Center</t>
        </is>
      </c>
      <c r="C1791" t="inlineStr">
        <is>
          <t>New York</t>
        </is>
      </c>
      <c r="D1791" t="inlineStr">
        <is>
          <t>NY</t>
        </is>
      </c>
      <c r="E1791" t="inlineStr">
        <is>
          <t>Middle Atlantic</t>
        </is>
      </c>
      <c r="F1791" t="inlineStr">
        <is>
          <t>IPPS</t>
        </is>
      </c>
      <c r="G1791" s="16" t="n">
        <v>1.3697</v>
      </c>
      <c r="H1791" s="16" t="n">
        <v>1.326</v>
      </c>
      <c r="I1791" s="16" t="n">
        <v>1.867</v>
      </c>
      <c r="J1791" s="16" t="n">
        <v>1.8476</v>
      </c>
      <c r="K1791" s="17" t="n">
        <v>734</v>
      </c>
      <c r="L1791" s="16" t="n">
        <v>1</v>
      </c>
      <c r="M1791" s="18" t="n">
        <v>11511531.97136189</v>
      </c>
      <c r="N1791" s="18" t="n">
        <v>11482528.13231943</v>
      </c>
      <c r="O1791" s="19" t="n">
        <v>-29003.83904246055</v>
      </c>
      <c r="P1791" s="20" t="n">
        <v>-0.002519546409167397</v>
      </c>
      <c r="Q1791" s="27">
        <f>IF(O1791&gt;0,O1791,"")</f>
        <v/>
      </c>
      <c r="R1791" s="28">
        <f>IF(O1791&gt;0,P1791,"")</f>
        <v/>
      </c>
    </row>
    <row r="1792">
      <c r="A1792" t="inlineStr">
        <is>
          <t>330085</t>
        </is>
      </c>
      <c r="B1792" t="inlineStr">
        <is>
          <t>Aurelia Osborn Fox Memorial Hospital</t>
        </is>
      </c>
      <c r="C1792" t="inlineStr">
        <is>
          <t>New York</t>
        </is>
      </c>
      <c r="D1792" t="inlineStr">
        <is>
          <t>NY</t>
        </is>
      </c>
      <c r="E1792" t="inlineStr">
        <is>
          <t>Middle Atlantic</t>
        </is>
      </c>
      <c r="F1792" t="inlineStr">
        <is>
          <t>SCH/RRC</t>
        </is>
      </c>
      <c r="G1792" s="16" t="n">
        <v>1.3697</v>
      </c>
      <c r="H1792" s="16" t="n">
        <v>1.3012</v>
      </c>
      <c r="I1792" s="16" t="n">
        <v>1.2856</v>
      </c>
      <c r="J1792" s="16" t="n">
        <v>1.2697</v>
      </c>
      <c r="K1792" s="17" t="n">
        <v>647</v>
      </c>
      <c r="L1792" s="16" t="n">
        <v>1</v>
      </c>
      <c r="M1792" s="18" t="n">
        <v>6987195.430780197</v>
      </c>
      <c r="N1792" s="18" t="n">
        <v>6861977.279502427</v>
      </c>
      <c r="O1792" s="19" t="n">
        <v>-125218.1512777694</v>
      </c>
      <c r="P1792" s="20" t="n">
        <v>-0.01792108901465024</v>
      </c>
      <c r="Q1792" s="27">
        <f>IF(O1792&gt;0,O1792,"")</f>
        <v/>
      </c>
      <c r="R1792" s="28">
        <f>IF(O1792&gt;0,P1792,"")</f>
        <v/>
      </c>
    </row>
    <row r="1793">
      <c r="A1793" t="inlineStr">
        <is>
          <t>330086</t>
        </is>
      </c>
      <c r="B1793" t="inlineStr">
        <is>
          <t>Montefiore Mount Vernon Hospital</t>
        </is>
      </c>
      <c r="C1793" t="inlineStr">
        <is>
          <t>New York</t>
        </is>
      </c>
      <c r="D1793" t="inlineStr">
        <is>
          <t>NY</t>
        </is>
      </c>
      <c r="E1793" t="inlineStr">
        <is>
          <t>Middle Atlantic</t>
        </is>
      </c>
      <c r="F1793" t="inlineStr">
        <is>
          <t>IPPS</t>
        </is>
      </c>
      <c r="G1793" s="16" t="n">
        <v>1.3697</v>
      </c>
      <c r="H1793" s="16" t="n">
        <v>1.326</v>
      </c>
      <c r="I1793" s="16" t="n">
        <v>1.2928</v>
      </c>
      <c r="J1793" s="16" t="n">
        <v>1.2765</v>
      </c>
      <c r="K1793" s="17" t="n">
        <v>388</v>
      </c>
      <c r="L1793" s="16" t="n">
        <v>1</v>
      </c>
      <c r="M1793" s="18" t="n">
        <v>4213624.350828562</v>
      </c>
      <c r="N1793" s="18" t="n">
        <v>4193590.785742395</v>
      </c>
      <c r="O1793" s="19" t="n">
        <v>-20033.56508616731</v>
      </c>
      <c r="P1793" s="20" t="n">
        <v>-0.004754473445699527</v>
      </c>
      <c r="Q1793" s="27">
        <f>IF(O1793&gt;0,O1793,"")</f>
        <v/>
      </c>
      <c r="R1793" s="28">
        <f>IF(O1793&gt;0,P1793,"")</f>
        <v/>
      </c>
    </row>
    <row r="1794">
      <c r="A1794" t="inlineStr">
        <is>
          <t>330090</t>
        </is>
      </c>
      <c r="B1794" t="inlineStr">
        <is>
          <t>Arnot Ogden Medical Center</t>
        </is>
      </c>
      <c r="C1794" t="inlineStr">
        <is>
          <t>New York</t>
        </is>
      </c>
      <c r="D1794" t="inlineStr">
        <is>
          <t>NY</t>
        </is>
      </c>
      <c r="E1794" t="inlineStr">
        <is>
          <t>Middle Atlantic</t>
        </is>
      </c>
      <c r="F1794" t="inlineStr">
        <is>
          <t>IPPS</t>
        </is>
      </c>
      <c r="G1794" s="16" t="n">
        <v>1.3697</v>
      </c>
      <c r="H1794" s="16" t="n">
        <v>1.3012</v>
      </c>
      <c r="I1794" s="16" t="n">
        <v>1.4681</v>
      </c>
      <c r="J1794" s="16" t="n">
        <v>1.4607</v>
      </c>
      <c r="K1794" s="17" t="n">
        <v>1541</v>
      </c>
      <c r="L1794" s="16" t="n">
        <v>1</v>
      </c>
      <c r="M1794" s="18" t="n">
        <v>19004262.62995174</v>
      </c>
      <c r="N1794" s="18" t="n">
        <v>18802151.3156094</v>
      </c>
      <c r="O1794" s="19" t="n">
        <v>-202111.3143423386</v>
      </c>
      <c r="P1794" s="20" t="n">
        <v>-0.01063505163435283</v>
      </c>
      <c r="Q1794" s="27">
        <f>IF(O1794&gt;0,O1794,"")</f>
        <v/>
      </c>
      <c r="R1794" s="28">
        <f>IF(O1794&gt;0,P1794,"")</f>
        <v/>
      </c>
    </row>
    <row r="1795">
      <c r="A1795" t="inlineStr">
        <is>
          <t>330094</t>
        </is>
      </c>
      <c r="B1795" t="inlineStr">
        <is>
          <t>Columbia Memorial Hospital</t>
        </is>
      </c>
      <c r="C1795" t="inlineStr">
        <is>
          <t>New York</t>
        </is>
      </c>
      <c r="D1795" t="inlineStr">
        <is>
          <t>NY</t>
        </is>
      </c>
      <c r="E1795" t="inlineStr">
        <is>
          <t>Middle Atlantic</t>
        </is>
      </c>
      <c r="F1795" t="inlineStr">
        <is>
          <t>Rural Referral Center (RRC)</t>
        </is>
      </c>
      <c r="G1795" s="16" t="n">
        <v>1.3697</v>
      </c>
      <c r="H1795" s="16" t="n">
        <v>1.3012</v>
      </c>
      <c r="I1795" s="16" t="n">
        <v>1.4968</v>
      </c>
      <c r="J1795" s="16" t="n">
        <v>1.4822</v>
      </c>
      <c r="K1795" s="17" t="n">
        <v>1153</v>
      </c>
      <c r="L1795" s="16" t="n">
        <v>1</v>
      </c>
      <c r="M1795" s="18" t="n">
        <v>14497256.66648827</v>
      </c>
      <c r="N1795" s="18" t="n">
        <v>14275127.36265793</v>
      </c>
      <c r="O1795" s="19" t="n">
        <v>-222129.3038303312</v>
      </c>
      <c r="P1795" s="20" t="n">
        <v>-0.01532216121577011</v>
      </c>
      <c r="Q1795" s="27">
        <f>IF(O1795&gt;0,O1795,"")</f>
        <v/>
      </c>
      <c r="R1795" s="28">
        <f>IF(O1795&gt;0,P1795,"")</f>
        <v/>
      </c>
    </row>
    <row r="1796">
      <c r="A1796" t="inlineStr">
        <is>
          <t>330096</t>
        </is>
      </c>
      <c r="B1796" t="inlineStr">
        <is>
          <t>Jones Memorial Hospital</t>
        </is>
      </c>
      <c r="C1796" t="inlineStr">
        <is>
          <t>New York</t>
        </is>
      </c>
      <c r="D1796" t="inlineStr">
        <is>
          <t>NY</t>
        </is>
      </c>
      <c r="E1796" t="inlineStr">
        <is>
          <t>Middle Atlantic</t>
        </is>
      </c>
      <c r="F1796" t="inlineStr">
        <is>
          <t>Sole Community Hospital (SCH)</t>
        </is>
      </c>
      <c r="G1796" s="16" t="n">
        <v>1.3697</v>
      </c>
      <c r="H1796" s="16" t="n">
        <v>1.3012</v>
      </c>
      <c r="I1796" s="16" t="n">
        <v>1.4434</v>
      </c>
      <c r="J1796" s="16" t="n">
        <v>1.4263</v>
      </c>
      <c r="K1796" s="17" t="n">
        <v>516</v>
      </c>
      <c r="L1796" s="16" t="n">
        <v>1</v>
      </c>
      <c r="M1796" s="18" t="n">
        <v>6256466.863661923</v>
      </c>
      <c r="N1796" s="18" t="n">
        <v>6147583.826014499</v>
      </c>
      <c r="O1796" s="19" t="n">
        <v>-108883.0376474233</v>
      </c>
      <c r="P1796" s="20" t="n">
        <v>-0.01740327888249917</v>
      </c>
      <c r="Q1796" s="27">
        <f>IF(O1796&gt;0,O1796,"")</f>
        <v/>
      </c>
      <c r="R1796" s="28">
        <f>IF(O1796&gt;0,P1796,"")</f>
        <v/>
      </c>
    </row>
    <row r="1797">
      <c r="A1797" t="inlineStr">
        <is>
          <t>330100</t>
        </is>
      </c>
      <c r="B1797" t="inlineStr">
        <is>
          <t>N Y Eye And Ear Infirmary</t>
        </is>
      </c>
      <c r="C1797" t="inlineStr">
        <is>
          <t>New York</t>
        </is>
      </c>
      <c r="D1797" t="inlineStr">
        <is>
          <t>NY</t>
        </is>
      </c>
      <c r="E1797" t="inlineStr">
        <is>
          <t>Middle Atlantic</t>
        </is>
      </c>
      <c r="F1797" t="inlineStr">
        <is>
          <t>IPPS</t>
        </is>
      </c>
      <c r="G1797" s="16" t="n">
        <v>1.3697</v>
      </c>
      <c r="H1797" s="16" t="n">
        <v>1.326</v>
      </c>
      <c r="I1797" s="16" t="n">
        <v>1.7058</v>
      </c>
      <c r="J1797" s="16" t="n">
        <v>1.6255</v>
      </c>
      <c r="K1797" s="17" t="n">
        <v>3</v>
      </c>
      <c r="L1797" s="16" t="n">
        <v>1</v>
      </c>
      <c r="M1797" s="18" t="n">
        <v>42987.49229062883</v>
      </c>
      <c r="N1797" s="18" t="n">
        <v>41289.7005477138</v>
      </c>
      <c r="O1797" s="19" t="n">
        <v>-1697.791742915026</v>
      </c>
      <c r="P1797" s="20" t="n">
        <v>-0.03949501709559225</v>
      </c>
      <c r="Q1797" s="27">
        <f>IF(O1797&gt;0,O1797,"")</f>
        <v/>
      </c>
      <c r="R1797" s="28">
        <f>IF(O1797&gt;0,P1797,"")</f>
        <v/>
      </c>
    </row>
    <row r="1798">
      <c r="A1798" t="inlineStr">
        <is>
          <t>330101</t>
        </is>
      </c>
      <c r="B1798" t="inlineStr">
        <is>
          <t>New York-Presbyterian Hospital</t>
        </is>
      </c>
      <c r="C1798" t="inlineStr">
        <is>
          <t>New York</t>
        </is>
      </c>
      <c r="D1798" t="inlineStr">
        <is>
          <t>NY</t>
        </is>
      </c>
      <c r="E1798" t="inlineStr">
        <is>
          <t>Middle Atlantic</t>
        </is>
      </c>
      <c r="F1798" t="inlineStr">
        <is>
          <t>Rural Referral Center (RRC)</t>
        </is>
      </c>
      <c r="G1798" s="16" t="n">
        <v>1.3697</v>
      </c>
      <c r="H1798" s="16" t="n">
        <v>1.3224</v>
      </c>
      <c r="I1798" s="16" t="n">
        <v>2.3955</v>
      </c>
      <c r="J1798" s="16" t="n">
        <v>2.4008</v>
      </c>
      <c r="K1798" s="17" t="n">
        <v>27355</v>
      </c>
      <c r="L1798" s="16" t="n">
        <v>1</v>
      </c>
      <c r="M1798" s="18" t="n">
        <v>550459841.1365378</v>
      </c>
      <c r="N1798" s="18" t="n">
        <v>554978552.317289</v>
      </c>
      <c r="O1798" s="19" t="n">
        <v>4518711.180751204</v>
      </c>
      <c r="P1798" s="20" t="n">
        <v>0.008208975193215538</v>
      </c>
      <c r="Q1798" s="27">
        <f>IF(O1798&gt;0,O1798,"")</f>
        <v/>
      </c>
      <c r="R1798" s="28">
        <f>IF(O1798&gt;0,P1798,"")</f>
        <v/>
      </c>
    </row>
    <row r="1799">
      <c r="A1799" t="inlineStr">
        <is>
          <t>330102</t>
        </is>
      </c>
      <c r="B1799" t="inlineStr">
        <is>
          <t>Kenmore Mercy Hospital</t>
        </is>
      </c>
      <c r="C1799" t="inlineStr">
        <is>
          <t>New York</t>
        </is>
      </c>
      <c r="D1799" t="inlineStr">
        <is>
          <t>NY</t>
        </is>
      </c>
      <c r="E1799" t="inlineStr">
        <is>
          <t>Middle Atlantic</t>
        </is>
      </c>
      <c r="F1799" t="inlineStr">
        <is>
          <t>IPPS</t>
        </is>
      </c>
      <c r="G1799" s="16" t="n">
        <v>1.3697</v>
      </c>
      <c r="H1799" s="16" t="n">
        <v>1.3012</v>
      </c>
      <c r="I1799" s="16" t="n">
        <v>1.7082</v>
      </c>
      <c r="J1799" s="16" t="n">
        <v>1.7026</v>
      </c>
      <c r="K1799" s="17" t="n">
        <v>1143</v>
      </c>
      <c r="L1799" s="16" t="n">
        <v>1</v>
      </c>
      <c r="M1799" s="18" t="n">
        <v>16401278.15690859</v>
      </c>
      <c r="N1799" s="18" t="n">
        <v>16255589.92550102</v>
      </c>
      <c r="O1799" s="19" t="n">
        <v>-145688.2314075753</v>
      </c>
      <c r="P1799" s="20" t="n">
        <v>-0.008882736455890673</v>
      </c>
      <c r="Q1799" s="27">
        <f>IF(O1799&gt;0,O1799,"")</f>
        <v/>
      </c>
      <c r="R1799" s="28">
        <f>IF(O1799&gt;0,P1799,"")</f>
        <v/>
      </c>
    </row>
    <row r="1800">
      <c r="A1800" t="inlineStr">
        <is>
          <t>330103</t>
        </is>
      </c>
      <c r="B1800" t="inlineStr">
        <is>
          <t>Olean General Hospital</t>
        </is>
      </c>
      <c r="C1800" t="inlineStr">
        <is>
          <t>New York</t>
        </is>
      </c>
      <c r="D1800" t="inlineStr">
        <is>
          <t>NY</t>
        </is>
      </c>
      <c r="E1800" t="inlineStr">
        <is>
          <t>Middle Atlantic</t>
        </is>
      </c>
      <c r="F1800" t="inlineStr">
        <is>
          <t>SCH/RRC</t>
        </is>
      </c>
      <c r="G1800" s="16" t="n">
        <v>1.3697</v>
      </c>
      <c r="H1800" s="16" t="n">
        <v>1.3012</v>
      </c>
      <c r="I1800" s="16" t="n">
        <v>1.5371</v>
      </c>
      <c r="J1800" s="16" t="n">
        <v>1.5254</v>
      </c>
      <c r="K1800" s="17" t="n">
        <v>1382</v>
      </c>
      <c r="L1800" s="16" t="n">
        <v>1</v>
      </c>
      <c r="M1800" s="18" t="n">
        <v>17844439.52411325</v>
      </c>
      <c r="N1800" s="18" t="n">
        <v>17609039.2130447</v>
      </c>
      <c r="O1800" s="19" t="n">
        <v>-235400.3110685498</v>
      </c>
      <c r="P1800" s="20" t="n">
        <v>-0.0131918018915894</v>
      </c>
      <c r="Q1800" s="27">
        <f>IF(O1800&gt;0,O1800,"")</f>
        <v/>
      </c>
      <c r="R1800" s="28">
        <f>IF(O1800&gt;0,P1800,"")</f>
        <v/>
      </c>
    </row>
    <row r="1801">
      <c r="A1801" t="inlineStr">
        <is>
          <t>330104</t>
        </is>
      </c>
      <c r="B1801" t="inlineStr">
        <is>
          <t>Nyack Hospital</t>
        </is>
      </c>
      <c r="C1801" t="inlineStr">
        <is>
          <t>New York</t>
        </is>
      </c>
      <c r="D1801" t="inlineStr">
        <is>
          <t>NY</t>
        </is>
      </c>
      <c r="E1801" t="inlineStr">
        <is>
          <t>Middle Atlantic</t>
        </is>
      </c>
      <c r="F1801" t="inlineStr">
        <is>
          <t>Rural Referral Center (RRC)</t>
        </is>
      </c>
      <c r="G1801" s="16" t="n">
        <v>1.3697</v>
      </c>
      <c r="H1801" s="16" t="n">
        <v>1.3224</v>
      </c>
      <c r="I1801" s="16" t="n">
        <v>1.7253</v>
      </c>
      <c r="J1801" s="16" t="n">
        <v>1.7154</v>
      </c>
      <c r="K1801" s="17" t="n">
        <v>3316</v>
      </c>
      <c r="L1801" s="16" t="n">
        <v>1</v>
      </c>
      <c r="M1801" s="18" t="n">
        <v>48058685.77968435</v>
      </c>
      <c r="N1801" s="18" t="n">
        <v>48068816.08931607</v>
      </c>
      <c r="O1801" s="19" t="n">
        <v>10130.30963172019</v>
      </c>
      <c r="P1801" s="20" t="n">
        <v>0.0002107904006813796</v>
      </c>
      <c r="Q1801" s="27">
        <f>IF(O1801&gt;0,O1801,"")</f>
        <v/>
      </c>
      <c r="R1801" s="28">
        <f>IF(O1801&gt;0,P1801,"")</f>
        <v/>
      </c>
    </row>
    <row r="1802">
      <c r="A1802" t="inlineStr">
        <is>
          <t>330106</t>
        </is>
      </c>
      <c r="B1802" t="inlineStr">
        <is>
          <t>North Shore University Hospital</t>
        </is>
      </c>
      <c r="C1802" t="inlineStr">
        <is>
          <t>New York</t>
        </is>
      </c>
      <c r="D1802" t="inlineStr">
        <is>
          <t>NY</t>
        </is>
      </c>
      <c r="E1802" t="inlineStr">
        <is>
          <t>Middle Atlantic</t>
        </is>
      </c>
      <c r="F1802" t="inlineStr">
        <is>
          <t>Rural Referral Center (RRC)</t>
        </is>
      </c>
      <c r="G1802" s="16" t="n">
        <v>1.3697</v>
      </c>
      <c r="H1802" s="16" t="n">
        <v>1.3224</v>
      </c>
      <c r="I1802" s="16" t="n">
        <v>2.0988</v>
      </c>
      <c r="J1802" s="16" t="n">
        <v>2.1006</v>
      </c>
      <c r="K1802" s="17" t="n">
        <v>12988</v>
      </c>
      <c r="L1802" s="16" t="n">
        <v>1</v>
      </c>
      <c r="M1802" s="18" t="n">
        <v>228984497.76617</v>
      </c>
      <c r="N1802" s="18" t="n">
        <v>230552130.2136796</v>
      </c>
      <c r="O1802" s="19" t="n">
        <v>1567632.447509587</v>
      </c>
      <c r="P1802" s="20" t="n">
        <v>0.006846019983022569</v>
      </c>
      <c r="Q1802" s="27">
        <f>IF(O1802&gt;0,O1802,"")</f>
        <v/>
      </c>
      <c r="R1802" s="28">
        <f>IF(O1802&gt;0,P1802,"")</f>
        <v/>
      </c>
    </row>
    <row r="1803">
      <c r="A1803" t="inlineStr">
        <is>
          <t>330107</t>
        </is>
      </c>
      <c r="B1803" t="inlineStr">
        <is>
          <t>Peconic Bay Medical Center</t>
        </is>
      </c>
      <c r="C1803" t="inlineStr">
        <is>
          <t>New York</t>
        </is>
      </c>
      <c r="D1803" t="inlineStr">
        <is>
          <t>NY</t>
        </is>
      </c>
      <c r="E1803" t="inlineStr">
        <is>
          <t>Middle Atlantic</t>
        </is>
      </c>
      <c r="F1803" t="inlineStr">
        <is>
          <t>IPPS</t>
        </is>
      </c>
      <c r="G1803" s="16" t="n">
        <v>1.3697</v>
      </c>
      <c r="H1803" s="16" t="n">
        <v>1.3012</v>
      </c>
      <c r="I1803" s="16" t="n">
        <v>1.5577</v>
      </c>
      <c r="J1803" s="16" t="n">
        <v>1.5502</v>
      </c>
      <c r="K1803" s="17" t="n">
        <v>4002</v>
      </c>
      <c r="L1803" s="16" t="n">
        <v>1</v>
      </c>
      <c r="M1803" s="18" t="n">
        <v>52366512.33007628</v>
      </c>
      <c r="N1803" s="18" t="n">
        <v>51821346.38662958</v>
      </c>
      <c r="O1803" s="19" t="n">
        <v>-545165.9434466958</v>
      </c>
      <c r="P1803" s="20" t="n">
        <v>-0.01041058338982763</v>
      </c>
      <c r="Q1803" s="27">
        <f>IF(O1803&gt;0,O1803,"")</f>
        <v/>
      </c>
      <c r="R1803" s="28">
        <f>IF(O1803&gt;0,P1803,"")</f>
        <v/>
      </c>
    </row>
    <row r="1804">
      <c r="A1804" t="inlineStr">
        <is>
          <t>330111</t>
        </is>
      </c>
      <c r="B1804" t="inlineStr">
        <is>
          <t>Bertrand Chaffee Hospital</t>
        </is>
      </c>
      <c r="C1804" t="inlineStr">
        <is>
          <t>New York</t>
        </is>
      </c>
      <c r="D1804" t="inlineStr">
        <is>
          <t>NY</t>
        </is>
      </c>
      <c r="E1804" t="inlineStr">
        <is>
          <t>Middle Atlantic</t>
        </is>
      </c>
      <c r="F1804" t="inlineStr">
        <is>
          <t>IPPS</t>
        </is>
      </c>
      <c r="G1804" s="16" t="n">
        <v>1.3697</v>
      </c>
      <c r="H1804" s="16" t="n">
        <v>1.3012</v>
      </c>
      <c r="I1804" s="16" t="n">
        <v>1.0953</v>
      </c>
      <c r="J1804" s="16" t="n">
        <v>1.081</v>
      </c>
      <c r="K1804" s="17" t="n">
        <v>159</v>
      </c>
      <c r="L1804" s="16" t="n">
        <v>1</v>
      </c>
      <c r="M1804" s="18" t="n">
        <v>1462928.019822995</v>
      </c>
      <c r="N1804" s="18" t="n">
        <v>1435709.895598502</v>
      </c>
      <c r="O1804" s="19" t="n">
        <v>-27218.12422449305</v>
      </c>
      <c r="P1804" s="20" t="n">
        <v>-0.01860523816324624</v>
      </c>
      <c r="Q1804" s="27">
        <f>IF(O1804&gt;0,O1804,"")</f>
        <v/>
      </c>
      <c r="R1804" s="28">
        <f>IF(O1804&gt;0,P1804,"")</f>
        <v/>
      </c>
    </row>
    <row r="1805">
      <c r="A1805" t="inlineStr">
        <is>
          <t>330115</t>
        </is>
      </c>
      <c r="B1805" t="inlineStr">
        <is>
          <t>Oneida Health</t>
        </is>
      </c>
      <c r="C1805" t="inlineStr">
        <is>
          <t>New York</t>
        </is>
      </c>
      <c r="D1805" t="inlineStr">
        <is>
          <t>NY</t>
        </is>
      </c>
      <c r="E1805" t="inlineStr">
        <is>
          <t>Middle Atlantic</t>
        </is>
      </c>
      <c r="F1805" t="inlineStr">
        <is>
          <t>IPPS</t>
        </is>
      </c>
      <c r="G1805" s="16" t="n">
        <v>1.3697</v>
      </c>
      <c r="H1805" s="16" t="n">
        <v>1.3012</v>
      </c>
      <c r="I1805" s="16" t="n">
        <v>1.6601</v>
      </c>
      <c r="J1805" s="16" t="n">
        <v>1.6444</v>
      </c>
      <c r="K1805" s="17" t="n">
        <v>460</v>
      </c>
      <c r="L1805" s="16" t="n">
        <v>1</v>
      </c>
      <c r="M1805" s="18" t="n">
        <v>6414825.211585872</v>
      </c>
      <c r="N1805" s="18" t="n">
        <v>6318429.954026969</v>
      </c>
      <c r="O1805" s="19" t="n">
        <v>-96395.25755890273</v>
      </c>
      <c r="P1805" s="20" t="n">
        <v>-0.01502694997594048</v>
      </c>
      <c r="Q1805" s="27">
        <f>IF(O1805&gt;0,O1805,"")</f>
        <v/>
      </c>
      <c r="R1805" s="28">
        <f>IF(O1805&gt;0,P1805,"")</f>
        <v/>
      </c>
    </row>
    <row r="1806">
      <c r="A1806" t="inlineStr">
        <is>
          <t>330119</t>
        </is>
      </c>
      <c r="B1806" t="inlineStr">
        <is>
          <t>Lenox Hill Hospital</t>
        </is>
      </c>
      <c r="C1806" t="inlineStr">
        <is>
          <t>New York</t>
        </is>
      </c>
      <c r="D1806" t="inlineStr">
        <is>
          <t>NY</t>
        </is>
      </c>
      <c r="E1806" t="inlineStr">
        <is>
          <t>Middle Atlantic</t>
        </is>
      </c>
      <c r="F1806" t="inlineStr">
        <is>
          <t>Rural Referral Center (RRC)</t>
        </is>
      </c>
      <c r="G1806" s="16" t="n">
        <v>1.3697</v>
      </c>
      <c r="H1806" s="16" t="n">
        <v>1.326</v>
      </c>
      <c r="I1806" s="16" t="n">
        <v>2.3793</v>
      </c>
      <c r="J1806" s="16" t="n">
        <v>2.3983</v>
      </c>
      <c r="K1806" s="17" t="n">
        <v>5199</v>
      </c>
      <c r="L1806" s="16" t="n">
        <v>1</v>
      </c>
      <c r="M1806" s="18" t="n">
        <v>103911058.3453467</v>
      </c>
      <c r="N1806" s="18" t="n">
        <v>105573964.2763873</v>
      </c>
      <c r="O1806" s="19" t="n">
        <v>1662905.931040585</v>
      </c>
      <c r="P1806" s="20" t="n">
        <v>0.01600316614535812</v>
      </c>
      <c r="Q1806" s="27">
        <f>IF(O1806&gt;0,O1806,"")</f>
        <v/>
      </c>
      <c r="R1806" s="28">
        <f>IF(O1806&gt;0,P1806,"")</f>
        <v/>
      </c>
    </row>
    <row r="1807">
      <c r="A1807" t="inlineStr">
        <is>
          <t>330125</t>
        </is>
      </c>
      <c r="B1807" t="inlineStr">
        <is>
          <t>Rochester General Hospital</t>
        </is>
      </c>
      <c r="C1807" t="inlineStr">
        <is>
          <t>New York</t>
        </is>
      </c>
      <c r="D1807" t="inlineStr">
        <is>
          <t>NY</t>
        </is>
      </c>
      <c r="E1807" t="inlineStr">
        <is>
          <t>Middle Atlantic</t>
        </is>
      </c>
      <c r="F1807" t="inlineStr">
        <is>
          <t>Rural Referral Center (RRC)</t>
        </is>
      </c>
      <c r="G1807" s="16" t="n">
        <v>1.3697</v>
      </c>
      <c r="H1807" s="16" t="n">
        <v>1.3012</v>
      </c>
      <c r="I1807" s="16" t="n">
        <v>2.107</v>
      </c>
      <c r="J1807" s="16" t="n">
        <v>2.1042</v>
      </c>
      <c r="K1807" s="17" t="n">
        <v>3453</v>
      </c>
      <c r="L1807" s="16" t="n">
        <v>1</v>
      </c>
      <c r="M1807" s="18" t="n">
        <v>61115850.5340981</v>
      </c>
      <c r="N1807" s="18" t="n">
        <v>60691443.93605575</v>
      </c>
      <c r="O1807" s="19" t="n">
        <v>-424406.598042354</v>
      </c>
      <c r="P1807" s="20" t="n">
        <v>-0.006944296681358736</v>
      </c>
      <c r="Q1807" s="27">
        <f>IF(O1807&gt;0,O1807,"")</f>
        <v/>
      </c>
      <c r="R1807" s="28">
        <f>IF(O1807&gt;0,P1807,"")</f>
        <v/>
      </c>
    </row>
    <row r="1808">
      <c r="A1808" t="inlineStr">
        <is>
          <t>330126</t>
        </is>
      </c>
      <c r="B1808" t="inlineStr">
        <is>
          <t>Garnet Health Medical Center</t>
        </is>
      </c>
      <c r="C1808" t="inlineStr">
        <is>
          <t>New York</t>
        </is>
      </c>
      <c r="D1808" t="inlineStr">
        <is>
          <t>NY</t>
        </is>
      </c>
      <c r="E1808" t="inlineStr">
        <is>
          <t>Middle Atlantic</t>
        </is>
      </c>
      <c r="F1808" t="inlineStr">
        <is>
          <t>Rural Referral Center (RRC)</t>
        </is>
      </c>
      <c r="G1808" s="16" t="n">
        <v>1.3697</v>
      </c>
      <c r="H1808" s="16" t="n">
        <v>1.3012</v>
      </c>
      <c r="I1808" s="16" t="n">
        <v>1.6922</v>
      </c>
      <c r="J1808" s="16" t="n">
        <v>1.6831</v>
      </c>
      <c r="K1808" s="17" t="n">
        <v>6680</v>
      </c>
      <c r="L1808" s="16" t="n">
        <v>1</v>
      </c>
      <c r="M1808" s="18" t="n">
        <v>94955669.31529097</v>
      </c>
      <c r="N1808" s="18" t="n">
        <v>93913982.58590452</v>
      </c>
      <c r="O1808" s="19" t="n">
        <v>-1041686.729386449</v>
      </c>
      <c r="P1808" s="20" t="n">
        <v>-0.01097024260792297</v>
      </c>
      <c r="Q1808" s="27">
        <f>IF(O1808&gt;0,O1808,"")</f>
        <v/>
      </c>
      <c r="R1808" s="28">
        <f>IF(O1808&gt;0,P1808,"")</f>
        <v/>
      </c>
    </row>
    <row r="1809">
      <c r="A1809" t="inlineStr">
        <is>
          <t>330127</t>
        </is>
      </c>
      <c r="B1809" t="inlineStr">
        <is>
          <t>Jacobi Medical Center</t>
        </is>
      </c>
      <c r="C1809" t="inlineStr">
        <is>
          <t>New York</t>
        </is>
      </c>
      <c r="D1809" t="inlineStr">
        <is>
          <t>NY</t>
        </is>
      </c>
      <c r="E1809" t="inlineStr">
        <is>
          <t>Middle Atlantic</t>
        </is>
      </c>
      <c r="F1809" t="inlineStr">
        <is>
          <t>IPPS</t>
        </is>
      </c>
      <c r="G1809" s="16" t="n">
        <v>1.3697</v>
      </c>
      <c r="H1809" s="16" t="n">
        <v>1.326</v>
      </c>
      <c r="I1809" s="16" t="n">
        <v>1.712</v>
      </c>
      <c r="J1809" s="16" t="n">
        <v>1.6976</v>
      </c>
      <c r="K1809" s="17" t="n">
        <v>2468</v>
      </c>
      <c r="L1809" s="16" t="n">
        <v>1</v>
      </c>
      <c r="M1809" s="18" t="n">
        <v>35492914.41478907</v>
      </c>
      <c r="N1809" s="18" t="n">
        <v>35474315.69029095</v>
      </c>
      <c r="O1809" s="19" t="n">
        <v>-18598.72449811548</v>
      </c>
      <c r="P1809" s="20" t="n">
        <v>-0.0005240123220302762</v>
      </c>
      <c r="Q1809" s="27">
        <f>IF(O1809&gt;0,O1809,"")</f>
        <v/>
      </c>
      <c r="R1809" s="28">
        <f>IF(O1809&gt;0,P1809,"")</f>
        <v/>
      </c>
    </row>
    <row r="1810">
      <c r="A1810" t="inlineStr">
        <is>
          <t>330128</t>
        </is>
      </c>
      <c r="B1810" t="inlineStr">
        <is>
          <t>Elmhurst Hospital Center</t>
        </is>
      </c>
      <c r="C1810" t="inlineStr">
        <is>
          <t>New York</t>
        </is>
      </c>
      <c r="D1810" t="inlineStr">
        <is>
          <t>NY</t>
        </is>
      </c>
      <c r="E1810" t="inlineStr">
        <is>
          <t>Middle Atlantic</t>
        </is>
      </c>
      <c r="F1810" t="inlineStr">
        <is>
          <t>IPPS</t>
        </is>
      </c>
      <c r="G1810" s="16" t="n">
        <v>1.3697</v>
      </c>
      <c r="H1810" s="16" t="n">
        <v>1.326</v>
      </c>
      <c r="I1810" s="16" t="n">
        <v>1.6923</v>
      </c>
      <c r="J1810" s="16" t="n">
        <v>1.6774</v>
      </c>
      <c r="K1810" s="17" t="n">
        <v>1772</v>
      </c>
      <c r="L1810" s="16" t="n">
        <v>1</v>
      </c>
      <c r="M1810" s="18" t="n">
        <v>25190327.75168641</v>
      </c>
      <c r="N1810" s="18" t="n">
        <v>25167139.75887597</v>
      </c>
      <c r="O1810" s="19" t="n">
        <v>-23187.99281043932</v>
      </c>
      <c r="P1810" s="20" t="n">
        <v>-0.0009205117551075515</v>
      </c>
      <c r="Q1810" s="27">
        <f>IF(O1810&gt;0,O1810,"")</f>
        <v/>
      </c>
      <c r="R1810" s="28">
        <f>IF(O1810&gt;0,P1810,"")</f>
        <v/>
      </c>
    </row>
    <row r="1811">
      <c r="A1811" t="inlineStr">
        <is>
          <t>330135</t>
        </is>
      </c>
      <c r="B1811" t="inlineStr">
        <is>
          <t>Bon Secours Community Hospital</t>
        </is>
      </c>
      <c r="C1811" t="inlineStr">
        <is>
          <t>New York</t>
        </is>
      </c>
      <c r="D1811" t="inlineStr">
        <is>
          <t>NY</t>
        </is>
      </c>
      <c r="E1811" t="inlineStr">
        <is>
          <t>Middle Atlantic</t>
        </is>
      </c>
      <c r="F1811" t="inlineStr">
        <is>
          <t>IPPS</t>
        </is>
      </c>
      <c r="G1811" s="16" t="n">
        <v>1.3697</v>
      </c>
      <c r="H1811" s="16" t="n">
        <v>1.3012</v>
      </c>
      <c r="I1811" s="16" t="n">
        <v>1.3485</v>
      </c>
      <c r="J1811" s="16" t="n">
        <v>1.3323</v>
      </c>
      <c r="K1811" s="17" t="n">
        <v>766</v>
      </c>
      <c r="L1811" s="16" t="n">
        <v>1</v>
      </c>
      <c r="M1811" s="18" t="n">
        <v>8677057.323855344</v>
      </c>
      <c r="N1811" s="18" t="n">
        <v>8524613.019228105</v>
      </c>
      <c r="O1811" s="19" t="n">
        <v>-152444.3046272397</v>
      </c>
      <c r="P1811" s="20" t="n">
        <v>-0.01756866399950282</v>
      </c>
      <c r="Q1811" s="27">
        <f>IF(O1811&gt;0,O1811,"")</f>
        <v/>
      </c>
      <c r="R1811" s="28">
        <f>IF(O1811&gt;0,P1811,"")</f>
        <v/>
      </c>
    </row>
    <row r="1812">
      <c r="A1812" t="inlineStr">
        <is>
          <t>330136</t>
        </is>
      </c>
      <c r="B1812" t="inlineStr">
        <is>
          <t>Mary Imogene Bassett Hospital</t>
        </is>
      </c>
      <c r="C1812" t="inlineStr">
        <is>
          <t>New York</t>
        </is>
      </c>
      <c r="D1812" t="inlineStr">
        <is>
          <t>NY</t>
        </is>
      </c>
      <c r="E1812" t="inlineStr">
        <is>
          <t>Middle Atlantic</t>
        </is>
      </c>
      <c r="F1812" t="inlineStr">
        <is>
          <t>SCH/RRC</t>
        </is>
      </c>
      <c r="G1812" s="16" t="n">
        <v>1.3697</v>
      </c>
      <c r="H1812" s="16" t="n">
        <v>1.3012</v>
      </c>
      <c r="I1812" s="16" t="n">
        <v>1.8784</v>
      </c>
      <c r="J1812" s="16" t="n">
        <v>1.8727</v>
      </c>
      <c r="K1812" s="17" t="n">
        <v>2636</v>
      </c>
      <c r="L1812" s="16" t="n">
        <v>1</v>
      </c>
      <c r="M1812" s="18" t="n">
        <v>41593573.24956785</v>
      </c>
      <c r="N1812" s="18" t="n">
        <v>41234192.2924881</v>
      </c>
      <c r="O1812" s="19" t="n">
        <v>-359380.9570797533</v>
      </c>
      <c r="P1812" s="20" t="n">
        <v>-0.008640300147414893</v>
      </c>
      <c r="Q1812" s="27">
        <f>IF(O1812&gt;0,O1812,"")</f>
        <v/>
      </c>
      <c r="R1812" s="28">
        <f>IF(O1812&gt;0,P1812,"")</f>
        <v/>
      </c>
    </row>
    <row r="1813">
      <c r="A1813" t="inlineStr">
        <is>
          <t>330140</t>
        </is>
      </c>
      <c r="B1813" t="inlineStr">
        <is>
          <t>St Joseph'S Hospital Health Center</t>
        </is>
      </c>
      <c r="C1813" t="inlineStr">
        <is>
          <t>New York</t>
        </is>
      </c>
      <c r="D1813" t="inlineStr">
        <is>
          <t>NY</t>
        </is>
      </c>
      <c r="E1813" t="inlineStr">
        <is>
          <t>Middle Atlantic</t>
        </is>
      </c>
      <c r="F1813" t="inlineStr">
        <is>
          <t>Rural Referral Center (RRC)</t>
        </is>
      </c>
      <c r="G1813" s="16" t="n">
        <v>1.3697</v>
      </c>
      <c r="H1813" s="16" t="n">
        <v>1.3012</v>
      </c>
      <c r="I1813" s="16" t="n">
        <v>2.3672</v>
      </c>
      <c r="J1813" s="16" t="n">
        <v>2.3829</v>
      </c>
      <c r="K1813" s="17" t="n">
        <v>3745</v>
      </c>
      <c r="L1813" s="16" t="n">
        <v>1</v>
      </c>
      <c r="M1813" s="18" t="n">
        <v>74469685.60307191</v>
      </c>
      <c r="N1813" s="18" t="n">
        <v>74542081.33500984</v>
      </c>
      <c r="O1813" s="19" t="n">
        <v>72395.73193792999</v>
      </c>
      <c r="P1813" s="20" t="n">
        <v>0.0009721503636231765</v>
      </c>
      <c r="Q1813" s="27">
        <f>IF(O1813&gt;0,O1813,"")</f>
        <v/>
      </c>
      <c r="R1813" s="28">
        <f>IF(O1813&gt;0,P1813,"")</f>
        <v/>
      </c>
    </row>
    <row r="1814">
      <c r="A1814" t="inlineStr">
        <is>
          <t>330141</t>
        </is>
      </c>
      <c r="B1814" t="inlineStr">
        <is>
          <t>Long Island Community Hospital</t>
        </is>
      </c>
      <c r="C1814" t="inlineStr">
        <is>
          <t>New York</t>
        </is>
      </c>
      <c r="D1814" t="inlineStr">
        <is>
          <t>NY</t>
        </is>
      </c>
      <c r="E1814" t="inlineStr">
        <is>
          <t>Middle Atlantic</t>
        </is>
      </c>
      <c r="F1814" t="inlineStr">
        <is>
          <t>IPPS</t>
        </is>
      </c>
      <c r="G1814" s="16" t="n">
        <v>1.3697</v>
      </c>
      <c r="H1814" s="16" t="n">
        <v>1.3012</v>
      </c>
      <c r="I1814" s="16" t="n">
        <v>1.8333</v>
      </c>
      <c r="J1814" s="16" t="n">
        <v>1.8229</v>
      </c>
      <c r="K1814" s="17" t="n">
        <v>4516</v>
      </c>
      <c r="L1814" s="16" t="n">
        <v>1</v>
      </c>
      <c r="M1814" s="18" t="n">
        <v>69547290.96566749</v>
      </c>
      <c r="N1814" s="18" t="n">
        <v>68763924.31994762</v>
      </c>
      <c r="O1814" s="19" t="n">
        <v>-783366.6457198709</v>
      </c>
      <c r="P1814" s="20" t="n">
        <v>-0.01126379812704114</v>
      </c>
      <c r="Q1814" s="27">
        <f>IF(O1814&gt;0,O1814,"")</f>
        <v/>
      </c>
      <c r="R1814" s="28">
        <f>IF(O1814&gt;0,P1814,"")</f>
        <v/>
      </c>
    </row>
    <row r="1815">
      <c r="A1815" t="inlineStr">
        <is>
          <t>330151</t>
        </is>
      </c>
      <c r="B1815" t="inlineStr">
        <is>
          <t>St James Hospital</t>
        </is>
      </c>
      <c r="C1815" t="inlineStr">
        <is>
          <t>New York</t>
        </is>
      </c>
      <c r="D1815" t="inlineStr">
        <is>
          <t>NY</t>
        </is>
      </c>
      <c r="E1815" t="inlineStr">
        <is>
          <t>Middle Atlantic</t>
        </is>
      </c>
      <c r="F1815" t="inlineStr">
        <is>
          <t>Sole Community Hospital (SCH)</t>
        </is>
      </c>
      <c r="G1815" s="16" t="n">
        <v>1.3697</v>
      </c>
      <c r="H1815" s="16" t="n">
        <v>1.3012</v>
      </c>
      <c r="I1815" s="16" t="n">
        <v>1.3058</v>
      </c>
      <c r="J1815" s="16" t="n">
        <v>1.2929</v>
      </c>
      <c r="K1815" s="17" t="n">
        <v>375</v>
      </c>
      <c r="L1815" s="16" t="n">
        <v>1</v>
      </c>
      <c r="M1815" s="18" t="n">
        <v>4113397.484545604</v>
      </c>
      <c r="N1815" s="18" t="n">
        <v>4049860.637467281</v>
      </c>
      <c r="O1815" s="19" t="n">
        <v>-63536.8470783229</v>
      </c>
      <c r="P1815" s="20" t="n">
        <v>-0.01544631835776543</v>
      </c>
      <c r="Q1815" s="27">
        <f>IF(O1815&gt;0,O1815,"")</f>
        <v/>
      </c>
      <c r="R1815" s="28">
        <f>IF(O1815&gt;0,P1815,"")</f>
        <v/>
      </c>
    </row>
    <row r="1816">
      <c r="A1816" t="inlineStr">
        <is>
          <t>330153</t>
        </is>
      </c>
      <c r="B1816" t="inlineStr">
        <is>
          <t>Ellis Hospital</t>
        </is>
      </c>
      <c r="C1816" t="inlineStr">
        <is>
          <t>New York</t>
        </is>
      </c>
      <c r="D1816" t="inlineStr">
        <is>
          <t>NY</t>
        </is>
      </c>
      <c r="E1816" t="inlineStr">
        <is>
          <t>Middle Atlantic</t>
        </is>
      </c>
      <c r="F1816" t="inlineStr">
        <is>
          <t>IPPS</t>
        </is>
      </c>
      <c r="G1816" s="16" t="n">
        <v>1.3697</v>
      </c>
      <c r="H1816" s="16" t="n">
        <v>1.3012</v>
      </c>
      <c r="I1816" s="16" t="n">
        <v>2.0067</v>
      </c>
      <c r="J1816" s="16" t="n">
        <v>1.9992</v>
      </c>
      <c r="K1816" s="17" t="n">
        <v>2340</v>
      </c>
      <c r="L1816" s="16" t="n">
        <v>1</v>
      </c>
      <c r="M1816" s="18" t="n">
        <v>39444917.69732196</v>
      </c>
      <c r="N1816" s="18" t="n">
        <v>39076528.61883319</v>
      </c>
      <c r="O1816" s="19" t="n">
        <v>-368389.0784887671</v>
      </c>
      <c r="P1816" s="20" t="n">
        <v>-0.009339329373572968</v>
      </c>
      <c r="Q1816" s="27">
        <f>IF(O1816&gt;0,O1816,"")</f>
        <v/>
      </c>
      <c r="R1816" s="28">
        <f>IF(O1816&gt;0,P1816,"")</f>
        <v/>
      </c>
    </row>
    <row r="1817">
      <c r="A1817" t="inlineStr">
        <is>
          <t>330157</t>
        </is>
      </c>
      <c r="B1817" t="inlineStr">
        <is>
          <t>Samaritan Medical Center</t>
        </is>
      </c>
      <c r="C1817" t="inlineStr">
        <is>
          <t>New York</t>
        </is>
      </c>
      <c r="D1817" t="inlineStr">
        <is>
          <t>NY</t>
        </is>
      </c>
      <c r="E1817" t="inlineStr">
        <is>
          <t>Middle Atlantic</t>
        </is>
      </c>
      <c r="F1817" t="inlineStr">
        <is>
          <t>Sole Community Hospital (SCH)</t>
        </is>
      </c>
      <c r="G1817" s="16" t="n">
        <v>1.3697</v>
      </c>
      <c r="H1817" s="16" t="n">
        <v>1.3012</v>
      </c>
      <c r="I1817" s="16" t="n">
        <v>1.4871</v>
      </c>
      <c r="J1817" s="16" t="n">
        <v>1.4758</v>
      </c>
      <c r="K1817" s="17" t="n">
        <v>1358</v>
      </c>
      <c r="L1817" s="16" t="n">
        <v>1</v>
      </c>
      <c r="M1817" s="18" t="n">
        <v>16964172.88243351</v>
      </c>
      <c r="N1817" s="18" t="n">
        <v>16740605.08618946</v>
      </c>
      <c r="O1817" s="19" t="n">
        <v>-223567.7962440476</v>
      </c>
      <c r="P1817" s="20" t="n">
        <v>-0.01317882090647362</v>
      </c>
      <c r="Q1817" s="27">
        <f>IF(O1817&gt;0,O1817,"")</f>
        <v/>
      </c>
      <c r="R1817" s="28">
        <f>IF(O1817&gt;0,P1817,"")</f>
        <v/>
      </c>
    </row>
    <row r="1818">
      <c r="A1818" t="inlineStr">
        <is>
          <t>330158</t>
        </is>
      </c>
      <c r="B1818" t="inlineStr">
        <is>
          <t>Good Samaritan Hospital Of Suffern</t>
        </is>
      </c>
      <c r="C1818" t="inlineStr">
        <is>
          <t>New York</t>
        </is>
      </c>
      <c r="D1818" t="inlineStr">
        <is>
          <t>NY</t>
        </is>
      </c>
      <c r="E1818" t="inlineStr">
        <is>
          <t>Middle Atlantic</t>
        </is>
      </c>
      <c r="F1818" t="inlineStr">
        <is>
          <t>IPPS</t>
        </is>
      </c>
      <c r="G1818" s="16" t="n">
        <v>1.3697</v>
      </c>
      <c r="H1818" s="16" t="n">
        <v>1.326</v>
      </c>
      <c r="I1818" s="16" t="n">
        <v>1.8887</v>
      </c>
      <c r="J1818" s="16" t="n">
        <v>1.8903</v>
      </c>
      <c r="K1818" s="17" t="n">
        <v>4105</v>
      </c>
      <c r="L1818" s="16" t="n">
        <v>1</v>
      </c>
      <c r="M1818" s="18" t="n">
        <v>65128171.88603985</v>
      </c>
      <c r="N1818" s="18" t="n">
        <v>65701820.05139643</v>
      </c>
      <c r="O1818" s="19" t="n">
        <v>573648.1653565839</v>
      </c>
      <c r="P1818" s="20" t="n">
        <v>0.008807988136997666</v>
      </c>
      <c r="Q1818" s="27">
        <f>IF(O1818&gt;0,O1818,"")</f>
        <v/>
      </c>
      <c r="R1818" s="28">
        <f>IF(O1818&gt;0,P1818,"")</f>
        <v/>
      </c>
    </row>
    <row r="1819">
      <c r="A1819" t="inlineStr">
        <is>
          <t>330160</t>
        </is>
      </c>
      <c r="B1819" t="inlineStr">
        <is>
          <t>Staten Island University Hospital</t>
        </is>
      </c>
      <c r="C1819" t="inlineStr">
        <is>
          <t>New York</t>
        </is>
      </c>
      <c r="D1819" t="inlineStr">
        <is>
          <t>NY</t>
        </is>
      </c>
      <c r="E1819" t="inlineStr">
        <is>
          <t>Middle Atlantic</t>
        </is>
      </c>
      <c r="F1819" t="inlineStr">
        <is>
          <t>Rural Referral Center (RRC)</t>
        </is>
      </c>
      <c r="G1819" s="16" t="n">
        <v>1.3697</v>
      </c>
      <c r="H1819" s="16" t="n">
        <v>1.3012</v>
      </c>
      <c r="I1819" s="16" t="n">
        <v>1.893</v>
      </c>
      <c r="J1819" s="16" t="n">
        <v>1.8919</v>
      </c>
      <c r="K1819" s="17" t="n">
        <v>8202</v>
      </c>
      <c r="L1819" s="16" t="n">
        <v>1</v>
      </c>
      <c r="M1819" s="18" t="n">
        <v>130425684.620379</v>
      </c>
      <c r="N1819" s="18" t="n">
        <v>129616955.8890963</v>
      </c>
      <c r="O1819" s="19" t="n">
        <v>-808728.731282711</v>
      </c>
      <c r="P1819" s="20" t="n">
        <v>-0.006200686112069274</v>
      </c>
      <c r="Q1819" s="27">
        <f>IF(O1819&gt;0,O1819,"")</f>
        <v/>
      </c>
      <c r="R1819" s="28">
        <f>IF(O1819&gt;0,P1819,"")</f>
        <v/>
      </c>
    </row>
    <row r="1820">
      <c r="A1820" t="inlineStr">
        <is>
          <t>330162</t>
        </is>
      </c>
      <c r="B1820" t="inlineStr">
        <is>
          <t>Northern Westchester Hospital</t>
        </is>
      </c>
      <c r="C1820" t="inlineStr">
        <is>
          <t>New York</t>
        </is>
      </c>
      <c r="D1820" t="inlineStr">
        <is>
          <t>NY</t>
        </is>
      </c>
      <c r="E1820" t="inlineStr">
        <is>
          <t>Middle Atlantic</t>
        </is>
      </c>
      <c r="F1820" t="inlineStr">
        <is>
          <t>IPPS</t>
        </is>
      </c>
      <c r="G1820" s="16" t="n">
        <v>1.3697</v>
      </c>
      <c r="H1820" s="16" t="n">
        <v>1.326</v>
      </c>
      <c r="I1820" s="16" t="n">
        <v>1.7923</v>
      </c>
      <c r="J1820" s="16" t="n">
        <v>1.7864</v>
      </c>
      <c r="K1820" s="17" t="n">
        <v>2905</v>
      </c>
      <c r="L1820" s="16" t="n">
        <v>1</v>
      </c>
      <c r="M1820" s="18" t="n">
        <v>43737060.12162333</v>
      </c>
      <c r="N1820" s="18" t="n">
        <v>43939827.88367813</v>
      </c>
      <c r="O1820" s="19" t="n">
        <v>202767.762054801</v>
      </c>
      <c r="P1820" s="20" t="n">
        <v>0.004636062906170364</v>
      </c>
      <c r="Q1820" s="27">
        <f>IF(O1820&gt;0,O1820,"")</f>
        <v/>
      </c>
      <c r="R1820" s="28">
        <f>IF(O1820&gt;0,P1820,"")</f>
        <v/>
      </c>
    </row>
    <row r="1821">
      <c r="A1821" t="inlineStr">
        <is>
          <t>330164</t>
        </is>
      </c>
      <c r="B1821" t="inlineStr">
        <is>
          <t>Highland Hospital</t>
        </is>
      </c>
      <c r="C1821" t="inlineStr">
        <is>
          <t>New York</t>
        </is>
      </c>
      <c r="D1821" t="inlineStr">
        <is>
          <t>NY</t>
        </is>
      </c>
      <c r="E1821" t="inlineStr">
        <is>
          <t>Middle Atlantic</t>
        </is>
      </c>
      <c r="F1821" t="inlineStr">
        <is>
          <t>Rural Referral Center (RRC)</t>
        </is>
      </c>
      <c r="G1821" s="16" t="n">
        <v>1.3697</v>
      </c>
      <c r="H1821" s="16" t="n">
        <v>1.3012</v>
      </c>
      <c r="I1821" s="16" t="n">
        <v>1.5656</v>
      </c>
      <c r="J1821" s="16" t="n">
        <v>1.5503</v>
      </c>
      <c r="K1821" s="17" t="n">
        <v>2503</v>
      </c>
      <c r="L1821" s="16" t="n">
        <v>1</v>
      </c>
      <c r="M1821" s="18" t="n">
        <v>32918073.33398051</v>
      </c>
      <c r="N1821" s="18" t="n">
        <v>32413092.76304455</v>
      </c>
      <c r="O1821" s="19" t="n">
        <v>-504980.5709359646</v>
      </c>
      <c r="P1821" s="20" t="n">
        <v>-0.01534052633677943</v>
      </c>
      <c r="Q1821" s="27">
        <f>IF(O1821&gt;0,O1821,"")</f>
        <v/>
      </c>
      <c r="R1821" s="28">
        <f>IF(O1821&gt;0,P1821,"")</f>
        <v/>
      </c>
    </row>
    <row r="1822">
      <c r="A1822" t="inlineStr">
        <is>
          <t>330169</t>
        </is>
      </c>
      <c r="B1822" t="inlineStr">
        <is>
          <t>Mount Sinai Beth Israel</t>
        </is>
      </c>
      <c r="C1822" t="inlineStr">
        <is>
          <t>New York</t>
        </is>
      </c>
      <c r="D1822" t="inlineStr">
        <is>
          <t>NY</t>
        </is>
      </c>
      <c r="E1822" t="inlineStr">
        <is>
          <t>Middle Atlantic</t>
        </is>
      </c>
      <c r="F1822" t="inlineStr">
        <is>
          <t>Rural Referral Center (RRC)</t>
        </is>
      </c>
      <c r="G1822" s="16" t="n">
        <v>1.3697</v>
      </c>
      <c r="H1822" s="16" t="n">
        <v>1.3224</v>
      </c>
      <c r="I1822" s="16" t="n">
        <v>1.5458</v>
      </c>
      <c r="J1822" s="16" t="n">
        <v>1.5335</v>
      </c>
      <c r="K1822" s="17" t="n">
        <v>3352</v>
      </c>
      <c r="L1822" s="16" t="n">
        <v>1</v>
      </c>
      <c r="M1822" s="18" t="n">
        <v>43526130.42438089</v>
      </c>
      <c r="N1822" s="18" t="n">
        <v>43438146.77761623</v>
      </c>
      <c r="O1822" s="19" t="n">
        <v>-87983.64676465839</v>
      </c>
      <c r="P1822" s="20" t="n">
        <v>-0.002021398316524248</v>
      </c>
      <c r="Q1822" s="27">
        <f>IF(O1822&gt;0,O1822,"")</f>
        <v/>
      </c>
      <c r="R1822" s="28">
        <f>IF(O1822&gt;0,P1822,"")</f>
        <v/>
      </c>
    </row>
    <row r="1823">
      <c r="A1823" t="inlineStr">
        <is>
          <t>330175</t>
        </is>
      </c>
      <c r="B1823" t="inlineStr">
        <is>
          <t>Guthrie Cortland Regional Medical Center</t>
        </is>
      </c>
      <c r="C1823" t="inlineStr">
        <is>
          <t>New York</t>
        </is>
      </c>
      <c r="D1823" t="inlineStr">
        <is>
          <t>NY</t>
        </is>
      </c>
      <c r="E1823" t="inlineStr">
        <is>
          <t>Middle Atlantic</t>
        </is>
      </c>
      <c r="F1823" t="inlineStr">
        <is>
          <t>Sole Community Hospital (SCH)</t>
        </is>
      </c>
      <c r="G1823" s="16" t="n">
        <v>1.3697</v>
      </c>
      <c r="H1823" s="16" t="n">
        <v>1.3012</v>
      </c>
      <c r="I1823" s="16" t="n">
        <v>1.3783</v>
      </c>
      <c r="J1823" s="16" t="n">
        <v>1.3629</v>
      </c>
      <c r="K1823" s="17" t="n">
        <v>802</v>
      </c>
      <c r="L1823" s="16" t="n">
        <v>1</v>
      </c>
      <c r="M1823" s="18" t="n">
        <v>9285619.224721016</v>
      </c>
      <c r="N1823" s="18" t="n">
        <v>9130240.875280757</v>
      </c>
      <c r="O1823" s="19" t="n">
        <v>-155378.3494402599</v>
      </c>
      <c r="P1823" s="20" t="n">
        <v>-0.01673322432031216</v>
      </c>
      <c r="Q1823" s="27">
        <f>IF(O1823&gt;0,O1823,"")</f>
        <v/>
      </c>
      <c r="R1823" s="28">
        <f>IF(O1823&gt;0,P1823,"")</f>
        <v/>
      </c>
    </row>
    <row r="1824">
      <c r="A1824" t="inlineStr">
        <is>
          <t>330180</t>
        </is>
      </c>
      <c r="B1824" t="inlineStr">
        <is>
          <t>Samaritan Hospital</t>
        </is>
      </c>
      <c r="C1824" t="inlineStr">
        <is>
          <t>New York</t>
        </is>
      </c>
      <c r="D1824" t="inlineStr">
        <is>
          <t>NY</t>
        </is>
      </c>
      <c r="E1824" t="inlineStr">
        <is>
          <t>Middle Atlantic</t>
        </is>
      </c>
      <c r="F1824" t="inlineStr">
        <is>
          <t>Rural Referral Center (RRC)</t>
        </is>
      </c>
      <c r="G1824" s="16" t="n">
        <v>1.3697</v>
      </c>
      <c r="H1824" s="16" t="n">
        <v>1.3012</v>
      </c>
      <c r="I1824" s="16" t="n">
        <v>1.6735</v>
      </c>
      <c r="J1824" s="16" t="n">
        <v>1.6647</v>
      </c>
      <c r="K1824" s="17" t="n">
        <v>2189</v>
      </c>
      <c r="L1824" s="16" t="n">
        <v>1</v>
      </c>
      <c r="M1824" s="18" t="n">
        <v>30772602.32043149</v>
      </c>
      <c r="N1824" s="18" t="n">
        <v>30438666.09737657</v>
      </c>
      <c r="O1824" s="19" t="n">
        <v>-333936.2230549231</v>
      </c>
      <c r="P1824" s="20" t="n">
        <v>-0.01085173816558263</v>
      </c>
      <c r="Q1824" s="27">
        <f>IF(O1824&gt;0,O1824,"")</f>
        <v/>
      </c>
      <c r="R1824" s="28">
        <f>IF(O1824&gt;0,P1824,"")</f>
        <v/>
      </c>
    </row>
    <row r="1825">
      <c r="A1825" t="inlineStr">
        <is>
          <t>330181</t>
        </is>
      </c>
      <c r="B1825" t="inlineStr">
        <is>
          <t>Glen Cove Hospital</t>
        </is>
      </c>
      <c r="C1825" t="inlineStr">
        <is>
          <t>New York</t>
        </is>
      </c>
      <c r="D1825" t="inlineStr">
        <is>
          <t>NY</t>
        </is>
      </c>
      <c r="E1825" t="inlineStr">
        <is>
          <t>Middle Atlantic</t>
        </is>
      </c>
      <c r="F1825" t="inlineStr">
        <is>
          <t>IPPS</t>
        </is>
      </c>
      <c r="G1825" s="16" t="n">
        <v>1.3697</v>
      </c>
      <c r="H1825" s="16" t="n">
        <v>1.3012</v>
      </c>
      <c r="I1825" s="16" t="n">
        <v>1.5977</v>
      </c>
      <c r="J1825" s="16" t="n">
        <v>1.5841</v>
      </c>
      <c r="K1825" s="17" t="n">
        <v>1785</v>
      </c>
      <c r="L1825" s="16" t="n">
        <v>1</v>
      </c>
      <c r="M1825" s="18" t="n">
        <v>23956656.27710102</v>
      </c>
      <c r="N1825" s="18" t="n">
        <v>23619173.14754795</v>
      </c>
      <c r="O1825" s="19" t="n">
        <v>-337483.1295530722</v>
      </c>
      <c r="P1825" s="20" t="n">
        <v>-0.01408723845471104</v>
      </c>
      <c r="Q1825" s="27">
        <f>IF(O1825&gt;0,O1825,"")</f>
        <v/>
      </c>
      <c r="R1825" s="28">
        <f>IF(O1825&gt;0,P1825,"")</f>
        <v/>
      </c>
    </row>
    <row r="1826">
      <c r="A1826" t="inlineStr">
        <is>
          <t>330182</t>
        </is>
      </c>
      <c r="B1826" t="inlineStr">
        <is>
          <t>St Francis Hospital, Roslyn</t>
        </is>
      </c>
      <c r="C1826" t="inlineStr">
        <is>
          <t>New York</t>
        </is>
      </c>
      <c r="D1826" t="inlineStr">
        <is>
          <t>NY</t>
        </is>
      </c>
      <c r="E1826" t="inlineStr">
        <is>
          <t>Middle Atlantic</t>
        </is>
      </c>
      <c r="F1826" t="inlineStr">
        <is>
          <t>IPPS</t>
        </is>
      </c>
      <c r="G1826" s="16" t="n">
        <v>1.3697</v>
      </c>
      <c r="H1826" s="16" t="n">
        <v>1.3012</v>
      </c>
      <c r="I1826" s="16" t="n">
        <v>2.2328</v>
      </c>
      <c r="J1826" s="16" t="n">
        <v>2.2434</v>
      </c>
      <c r="K1826" s="17" t="n">
        <v>11166</v>
      </c>
      <c r="L1826" s="16" t="n">
        <v>1</v>
      </c>
      <c r="M1826" s="18" t="n">
        <v>209430627.1024814</v>
      </c>
      <c r="N1826" s="18" t="n">
        <v>209241687.8146074</v>
      </c>
      <c r="O1826" s="19" t="n">
        <v>-188939.2878740132</v>
      </c>
      <c r="P1826" s="20" t="n">
        <v>-0.0009021569122340396</v>
      </c>
      <c r="Q1826" s="27">
        <f>IF(O1826&gt;0,O1826,"")</f>
        <v/>
      </c>
      <c r="R1826" s="28">
        <f>IF(O1826&gt;0,P1826,"")</f>
        <v/>
      </c>
    </row>
    <row r="1827">
      <c r="A1827" t="inlineStr">
        <is>
          <t>330184</t>
        </is>
      </c>
      <c r="B1827" t="inlineStr">
        <is>
          <t>Montefiore New Rochelle Hospital</t>
        </is>
      </c>
      <c r="C1827" t="inlineStr">
        <is>
          <t>New York</t>
        </is>
      </c>
      <c r="D1827" t="inlineStr">
        <is>
          <t>NY</t>
        </is>
      </c>
      <c r="E1827" t="inlineStr">
        <is>
          <t>Middle Atlantic</t>
        </is>
      </c>
      <c r="F1827" t="inlineStr">
        <is>
          <t>Rural Referral Center (RRC)</t>
        </is>
      </c>
      <c r="G1827" s="16" t="n">
        <v>1.3697</v>
      </c>
      <c r="H1827" s="16" t="n">
        <v>1.326</v>
      </c>
      <c r="I1827" s="16" t="n">
        <v>1.7385</v>
      </c>
      <c r="J1827" s="16" t="n">
        <v>1.7416</v>
      </c>
      <c r="K1827" s="17" t="n">
        <v>1582</v>
      </c>
      <c r="L1827" s="16" t="n">
        <v>1</v>
      </c>
      <c r="M1827" s="18" t="n">
        <v>23103294.82928098</v>
      </c>
      <c r="N1827" s="18" t="n">
        <v>23328585.13148923</v>
      </c>
      <c r="O1827" s="19" t="n">
        <v>225290.3022082485</v>
      </c>
      <c r="P1827" s="20" t="n">
        <v>0.009751436055896102</v>
      </c>
      <c r="Q1827" s="27">
        <f>IF(O1827&gt;0,O1827,"")</f>
        <v/>
      </c>
      <c r="R1827" s="28">
        <f>IF(O1827&gt;0,P1827,"")</f>
        <v/>
      </c>
    </row>
    <row r="1828">
      <c r="A1828" t="inlineStr">
        <is>
          <t>330185</t>
        </is>
      </c>
      <c r="B1828" t="inlineStr">
        <is>
          <t>John T Mather Memorial Hospital  Of Port Jefferson</t>
        </is>
      </c>
      <c r="C1828" t="inlineStr">
        <is>
          <t>New York</t>
        </is>
      </c>
      <c r="D1828" t="inlineStr">
        <is>
          <t>NY</t>
        </is>
      </c>
      <c r="E1828" t="inlineStr">
        <is>
          <t>Middle Atlantic</t>
        </is>
      </c>
      <c r="F1828" t="inlineStr">
        <is>
          <t>IPPS</t>
        </is>
      </c>
      <c r="G1828" s="16" t="n">
        <v>1.3697</v>
      </c>
      <c r="H1828" s="16" t="n">
        <v>1.3012</v>
      </c>
      <c r="I1828" s="16" t="n">
        <v>1.6696</v>
      </c>
      <c r="J1828" s="16" t="n">
        <v>1.6627</v>
      </c>
      <c r="K1828" s="17" t="n">
        <v>4239</v>
      </c>
      <c r="L1828" s="16" t="n">
        <v>1</v>
      </c>
      <c r="M1828" s="18" t="n">
        <v>59452291.53621591</v>
      </c>
      <c r="N1828" s="18" t="n">
        <v>58873680.79417438</v>
      </c>
      <c r="O1828" s="19" t="n">
        <v>-578610.7420415282</v>
      </c>
      <c r="P1828" s="20" t="n">
        <v>-0.009732353910850722</v>
      </c>
      <c r="Q1828" s="27">
        <f>IF(O1828&gt;0,O1828,"")</f>
        <v/>
      </c>
      <c r="R1828" s="28">
        <f>IF(O1828&gt;0,P1828,"")</f>
        <v/>
      </c>
    </row>
    <row r="1829">
      <c r="A1829" t="inlineStr">
        <is>
          <t>330188</t>
        </is>
      </c>
      <c r="B1829" t="inlineStr">
        <is>
          <t>Mount St Mary'S Hospital And Health Center</t>
        </is>
      </c>
      <c r="C1829" t="inlineStr">
        <is>
          <t>New York</t>
        </is>
      </c>
      <c r="D1829" t="inlineStr">
        <is>
          <t>NY</t>
        </is>
      </c>
      <c r="E1829" t="inlineStr">
        <is>
          <t>Middle Atlantic</t>
        </is>
      </c>
      <c r="F1829" t="inlineStr">
        <is>
          <t>IPPS</t>
        </is>
      </c>
      <c r="G1829" s="16" t="n">
        <v>1.3697</v>
      </c>
      <c r="H1829" s="16" t="n">
        <v>1.3012</v>
      </c>
      <c r="I1829" s="16" t="n">
        <v>1.2276</v>
      </c>
      <c r="J1829" s="16" t="n">
        <v>1.2125</v>
      </c>
      <c r="K1829" s="17" t="n">
        <v>498</v>
      </c>
      <c r="L1829" s="16" t="n">
        <v>1</v>
      </c>
      <c r="M1829" s="18" t="n">
        <v>5135455.480696452</v>
      </c>
      <c r="N1829" s="18" t="n">
        <v>5043766.415383878</v>
      </c>
      <c r="O1829" s="19" t="n">
        <v>-91689.06531257369</v>
      </c>
      <c r="P1829" s="20" t="n">
        <v>-0.01785412523917726</v>
      </c>
      <c r="Q1829" s="27">
        <f>IF(O1829&gt;0,O1829,"")</f>
        <v/>
      </c>
      <c r="R1829" s="28">
        <f>IF(O1829&gt;0,P1829,"")</f>
        <v/>
      </c>
    </row>
    <row r="1830">
      <c r="A1830" t="inlineStr">
        <is>
          <t>330191</t>
        </is>
      </c>
      <c r="B1830" t="inlineStr">
        <is>
          <t>Glens Falls Hospital</t>
        </is>
      </c>
      <c r="C1830" t="inlineStr">
        <is>
          <t>New York</t>
        </is>
      </c>
      <c r="D1830" t="inlineStr">
        <is>
          <t>NY</t>
        </is>
      </c>
      <c r="E1830" t="inlineStr">
        <is>
          <t>Middle Atlantic</t>
        </is>
      </c>
      <c r="F1830" t="inlineStr">
        <is>
          <t>Rural Referral Center (RRC)</t>
        </is>
      </c>
      <c r="G1830" s="16" t="n">
        <v>1.3697</v>
      </c>
      <c r="H1830" s="16" t="n">
        <v>1.3012</v>
      </c>
      <c r="I1830" s="16" t="n">
        <v>1.5173</v>
      </c>
      <c r="J1830" s="16" t="n">
        <v>1.5095</v>
      </c>
      <c r="K1830" s="17" t="n">
        <v>2681</v>
      </c>
      <c r="L1830" s="16" t="n">
        <v>1</v>
      </c>
      <c r="M1830" s="18" t="n">
        <v>34171261.97345199</v>
      </c>
      <c r="N1830" s="18" t="n">
        <v>33804444.74505509</v>
      </c>
      <c r="O1830" s="19" t="n">
        <v>-366817.2283969</v>
      </c>
      <c r="P1830" s="20" t="n">
        <v>-0.01073467022323858</v>
      </c>
      <c r="Q1830" s="27">
        <f>IF(O1830&gt;0,O1830,"")</f>
        <v/>
      </c>
      <c r="R1830" s="28">
        <f>IF(O1830&gt;0,P1830,"")</f>
        <v/>
      </c>
    </row>
    <row r="1831">
      <c r="A1831" t="inlineStr">
        <is>
          <t>330193</t>
        </is>
      </c>
      <c r="B1831" t="inlineStr">
        <is>
          <t>Flushing Hospital Medical Center</t>
        </is>
      </c>
      <c r="C1831" t="inlineStr">
        <is>
          <t>New York</t>
        </is>
      </c>
      <c r="D1831" t="inlineStr">
        <is>
          <t>NY</t>
        </is>
      </c>
      <c r="E1831" t="inlineStr">
        <is>
          <t>Middle Atlantic</t>
        </is>
      </c>
      <c r="F1831" t="inlineStr">
        <is>
          <t>Rural Referral Center (RRC)</t>
        </is>
      </c>
      <c r="G1831" s="16" t="n">
        <v>1.3697</v>
      </c>
      <c r="H1831" s="16" t="n">
        <v>1.326</v>
      </c>
      <c r="I1831" s="16" t="n">
        <v>1.8781</v>
      </c>
      <c r="J1831" s="16" t="n">
        <v>1.8659</v>
      </c>
      <c r="K1831" s="17" t="n">
        <v>1772</v>
      </c>
      <c r="L1831" s="16" t="n">
        <v>1</v>
      </c>
      <c r="M1831" s="18" t="n">
        <v>27956009.30712182</v>
      </c>
      <c r="N1831" s="18" t="n">
        <v>27995329.72224077</v>
      </c>
      <c r="O1831" s="19" t="n">
        <v>39320.41511895135</v>
      </c>
      <c r="P1831" s="20" t="n">
        <v>0.001406510302918466</v>
      </c>
      <c r="Q1831" s="27">
        <f>IF(O1831&gt;0,O1831,"")</f>
        <v/>
      </c>
      <c r="R1831" s="28">
        <f>IF(O1831&gt;0,P1831,"")</f>
        <v/>
      </c>
    </row>
    <row r="1832">
      <c r="A1832" t="inlineStr">
        <is>
          <t>330194</t>
        </is>
      </c>
      <c r="B1832" t="inlineStr">
        <is>
          <t>Maimonides Medical Center</t>
        </is>
      </c>
      <c r="C1832" t="inlineStr">
        <is>
          <t>New York</t>
        </is>
      </c>
      <c r="D1832" t="inlineStr">
        <is>
          <t>NY</t>
        </is>
      </c>
      <c r="E1832" t="inlineStr">
        <is>
          <t>Middle Atlantic</t>
        </is>
      </c>
      <c r="F1832" t="inlineStr">
        <is>
          <t>Rural Referral Center (RRC)</t>
        </is>
      </c>
      <c r="G1832" s="16" t="n">
        <v>1.3697</v>
      </c>
      <c r="H1832" s="16" t="n">
        <v>1.326</v>
      </c>
      <c r="I1832" s="16" t="n">
        <v>2.1806</v>
      </c>
      <c r="J1832" s="16" t="n">
        <v>2.175</v>
      </c>
      <c r="K1832" s="17" t="n">
        <v>6679</v>
      </c>
      <c r="L1832" s="16" t="n">
        <v>1</v>
      </c>
      <c r="M1832" s="18" t="n">
        <v>122343301.8869866</v>
      </c>
      <c r="N1832" s="18" t="n">
        <v>122999744.5214893</v>
      </c>
      <c r="O1832" s="19" t="n">
        <v>656442.634502694</v>
      </c>
      <c r="P1832" s="20" t="n">
        <v>0.005365578861923118</v>
      </c>
      <c r="Q1832" s="27">
        <f>IF(O1832&gt;0,O1832,"")</f>
        <v/>
      </c>
      <c r="R1832" s="28">
        <f>IF(O1832&gt;0,P1832,"")</f>
        <v/>
      </c>
    </row>
    <row r="1833">
      <c r="A1833" t="inlineStr">
        <is>
          <t>330195</t>
        </is>
      </c>
      <c r="B1833" t="inlineStr">
        <is>
          <t>Long Island Jewish Medical Center</t>
        </is>
      </c>
      <c r="C1833" t="inlineStr">
        <is>
          <t>New York</t>
        </is>
      </c>
      <c r="D1833" t="inlineStr">
        <is>
          <t>NY</t>
        </is>
      </c>
      <c r="E1833" t="inlineStr">
        <is>
          <t>Middle Atlantic</t>
        </is>
      </c>
      <c r="F1833" t="inlineStr">
        <is>
          <t>Rural Referral Center (RRC)</t>
        </is>
      </c>
      <c r="G1833" s="16" t="n">
        <v>1.3697</v>
      </c>
      <c r="H1833" s="16" t="n">
        <v>1.3224</v>
      </c>
      <c r="I1833" s="16" t="n">
        <v>1.7654</v>
      </c>
      <c r="J1833" s="16" t="n">
        <v>1.7628</v>
      </c>
      <c r="K1833" s="17" t="n">
        <v>10932</v>
      </c>
      <c r="L1833" s="16" t="n">
        <v>1</v>
      </c>
      <c r="M1833" s="18" t="n">
        <v>162119588.0142506</v>
      </c>
      <c r="N1833" s="18" t="n">
        <v>162849400.0935957</v>
      </c>
      <c r="O1833" s="19" t="n">
        <v>729812.0793451071</v>
      </c>
      <c r="P1833" s="20" t="n">
        <v>0.00450168969884722</v>
      </c>
      <c r="Q1833" s="27">
        <f>IF(O1833&gt;0,O1833,"")</f>
        <v/>
      </c>
      <c r="R1833" s="28">
        <f>IF(O1833&gt;0,P1833,"")</f>
        <v/>
      </c>
    </row>
    <row r="1834">
      <c r="A1834" t="inlineStr">
        <is>
          <t>330196</t>
        </is>
      </c>
      <c r="B1834" t="inlineStr">
        <is>
          <t>South Brooklyn Health</t>
        </is>
      </c>
      <c r="C1834" t="inlineStr">
        <is>
          <t>New York</t>
        </is>
      </c>
      <c r="D1834" t="inlineStr">
        <is>
          <t>NY</t>
        </is>
      </c>
      <c r="E1834" t="inlineStr">
        <is>
          <t>Middle Atlantic</t>
        </is>
      </c>
      <c r="F1834" t="inlineStr">
        <is>
          <t>IPPS</t>
        </is>
      </c>
      <c r="G1834" s="16" t="n">
        <v>1.3697</v>
      </c>
      <c r="H1834" s="16" t="n">
        <v>1.326</v>
      </c>
      <c r="I1834" s="16" t="n">
        <v>1.861</v>
      </c>
      <c r="J1834" s="16" t="n">
        <v>1.8465</v>
      </c>
      <c r="K1834" s="17" t="n">
        <v>3567</v>
      </c>
      <c r="L1834" s="16" t="n">
        <v>1</v>
      </c>
      <c r="M1834" s="18" t="n">
        <v>55762499.02025492</v>
      </c>
      <c r="N1834" s="18" t="n">
        <v>55768109.94829244</v>
      </c>
      <c r="O1834" s="19" t="n">
        <v>5610.928037524223</v>
      </c>
      <c r="P1834" s="20" t="n">
        <v>0.0001006218899100296</v>
      </c>
      <c r="Q1834" s="27">
        <f>IF(O1834&gt;0,O1834,"")</f>
        <v/>
      </c>
      <c r="R1834" s="28">
        <f>IF(O1834&gt;0,P1834,"")</f>
        <v/>
      </c>
    </row>
    <row r="1835">
      <c r="A1835" t="inlineStr">
        <is>
          <t>330197</t>
        </is>
      </c>
      <c r="B1835" t="inlineStr">
        <is>
          <t>Canton-Potsdam Hospital</t>
        </is>
      </c>
      <c r="C1835" t="inlineStr">
        <is>
          <t>New York</t>
        </is>
      </c>
      <c r="D1835" t="inlineStr">
        <is>
          <t>NY</t>
        </is>
      </c>
      <c r="E1835" t="inlineStr">
        <is>
          <t>Middle Atlantic</t>
        </is>
      </c>
      <c r="F1835" t="inlineStr">
        <is>
          <t>Sole Community Hospital (SCH)</t>
        </is>
      </c>
      <c r="G1835" s="16" t="n">
        <v>1.3697</v>
      </c>
      <c r="H1835" s="16" t="n">
        <v>1.3012</v>
      </c>
      <c r="I1835" s="16" t="n">
        <v>1.4414</v>
      </c>
      <c r="J1835" s="16" t="n">
        <v>1.4293</v>
      </c>
      <c r="K1835" s="17" t="n">
        <v>1221</v>
      </c>
      <c r="L1835" s="16" t="n">
        <v>1</v>
      </c>
      <c r="M1835" s="18" t="n">
        <v>14784033.15441373</v>
      </c>
      <c r="N1835" s="18" t="n">
        <v>14577496.07435513</v>
      </c>
      <c r="O1835" s="19" t="n">
        <v>-206537.0800586063</v>
      </c>
      <c r="P1835" s="20" t="n">
        <v>-0.0139702798215753</v>
      </c>
      <c r="Q1835" s="27">
        <f>IF(O1835&gt;0,O1835,"")</f>
        <v/>
      </c>
      <c r="R1835" s="28">
        <f>IF(O1835&gt;0,P1835,"")</f>
        <v/>
      </c>
    </row>
    <row r="1836">
      <c r="A1836" t="inlineStr">
        <is>
          <t>330198</t>
        </is>
      </c>
      <c r="B1836" t="inlineStr">
        <is>
          <t>Mount Sinai South Nassau</t>
        </is>
      </c>
      <c r="C1836" t="inlineStr">
        <is>
          <t>New York</t>
        </is>
      </c>
      <c r="D1836" t="inlineStr">
        <is>
          <t>NY</t>
        </is>
      </c>
      <c r="E1836" t="inlineStr">
        <is>
          <t>Middle Atlantic</t>
        </is>
      </c>
      <c r="F1836" t="inlineStr">
        <is>
          <t>Rural Referral Center (RRC)</t>
        </is>
      </c>
      <c r="G1836" s="16" t="n">
        <v>1.3697</v>
      </c>
      <c r="H1836" s="16" t="n">
        <v>1.3012</v>
      </c>
      <c r="I1836" s="16" t="n">
        <v>1.9103</v>
      </c>
      <c r="J1836" s="16" t="n">
        <v>1.9044</v>
      </c>
      <c r="K1836" s="17" t="n">
        <v>6165</v>
      </c>
      <c r="L1836" s="16" t="n">
        <v>1</v>
      </c>
      <c r="M1836" s="18" t="n">
        <v>98929861.88552578</v>
      </c>
      <c r="N1836" s="18" t="n">
        <v>98069763.77987456</v>
      </c>
      <c r="O1836" s="19" t="n">
        <v>-860098.1056512147</v>
      </c>
      <c r="P1836" s="20" t="n">
        <v>-0.008694019068241051</v>
      </c>
      <c r="Q1836" s="27">
        <f>IF(O1836&gt;0,O1836,"")</f>
        <v/>
      </c>
      <c r="R1836" s="28">
        <f>IF(O1836&gt;0,P1836,"")</f>
        <v/>
      </c>
    </row>
    <row r="1837">
      <c r="A1837" t="inlineStr">
        <is>
          <t>330199</t>
        </is>
      </c>
      <c r="B1837" t="inlineStr">
        <is>
          <t>Metropolitan Hospital Center</t>
        </is>
      </c>
      <c r="C1837" t="inlineStr">
        <is>
          <t>New York</t>
        </is>
      </c>
      <c r="D1837" t="inlineStr">
        <is>
          <t>NY</t>
        </is>
      </c>
      <c r="E1837" t="inlineStr">
        <is>
          <t>Middle Atlantic</t>
        </is>
      </c>
      <c r="F1837" t="inlineStr">
        <is>
          <t>IPPS</t>
        </is>
      </c>
      <c r="G1837" s="16" t="n">
        <v>1.3697</v>
      </c>
      <c r="H1837" s="16" t="n">
        <v>1.326</v>
      </c>
      <c r="I1837" s="16" t="n">
        <v>1.5601</v>
      </c>
      <c r="J1837" s="16" t="n">
        <v>1.5441</v>
      </c>
      <c r="K1837" s="17" t="n">
        <v>389</v>
      </c>
      <c r="L1837" s="16" t="n">
        <v>1</v>
      </c>
      <c r="M1837" s="18" t="n">
        <v>5097940.758020733</v>
      </c>
      <c r="N1837" s="18" t="n">
        <v>5085791.234187836</v>
      </c>
      <c r="O1837" s="19" t="n">
        <v>-12149.52383289766</v>
      </c>
      <c r="P1837" s="20" t="n">
        <v>-0.002383221855566381</v>
      </c>
      <c r="Q1837" s="27">
        <f>IF(O1837&gt;0,O1837,"")</f>
        <v/>
      </c>
      <c r="R1837" s="28">
        <f>IF(O1837&gt;0,P1837,"")</f>
        <v/>
      </c>
    </row>
    <row r="1838">
      <c r="A1838" t="inlineStr">
        <is>
          <t>330202</t>
        </is>
      </c>
      <c r="B1838" t="inlineStr">
        <is>
          <t>Kings County Hospital Center</t>
        </is>
      </c>
      <c r="C1838" t="inlineStr">
        <is>
          <t>New York</t>
        </is>
      </c>
      <c r="D1838" t="inlineStr">
        <is>
          <t>NY</t>
        </is>
      </c>
      <c r="E1838" t="inlineStr">
        <is>
          <t>Middle Atlantic</t>
        </is>
      </c>
      <c r="F1838" t="inlineStr">
        <is>
          <t>Rural Referral Center (RRC)</t>
        </is>
      </c>
      <c r="G1838" s="16" t="n">
        <v>1.3697</v>
      </c>
      <c r="H1838" s="16" t="n">
        <v>1.3224</v>
      </c>
      <c r="I1838" s="16" t="n">
        <v>1.849</v>
      </c>
      <c r="J1838" s="16" t="n">
        <v>1.8336</v>
      </c>
      <c r="K1838" s="17" t="n">
        <v>1478</v>
      </c>
      <c r="L1838" s="16" t="n">
        <v>1</v>
      </c>
      <c r="M1838" s="18" t="n">
        <v>22956416.27714481</v>
      </c>
      <c r="N1838" s="18" t="n">
        <v>22901426.37940881</v>
      </c>
      <c r="O1838" s="19" t="n">
        <v>-54989.89773600176</v>
      </c>
      <c r="P1838" s="20" t="n">
        <v>-0.002395404277049514</v>
      </c>
      <c r="Q1838" s="27">
        <f>IF(O1838&gt;0,O1838,"")</f>
        <v/>
      </c>
      <c r="R1838" s="28">
        <f>IF(O1838&gt;0,P1838,"")</f>
        <v/>
      </c>
    </row>
    <row r="1839">
      <c r="A1839" t="inlineStr">
        <is>
          <t>330203</t>
        </is>
      </c>
      <c r="B1839" t="inlineStr">
        <is>
          <t>Crouse Hospital</t>
        </is>
      </c>
      <c r="C1839" t="inlineStr">
        <is>
          <t>New York</t>
        </is>
      </c>
      <c r="D1839" t="inlineStr">
        <is>
          <t>NY</t>
        </is>
      </c>
      <c r="E1839" t="inlineStr">
        <is>
          <t>Middle Atlantic</t>
        </is>
      </c>
      <c r="F1839" t="inlineStr">
        <is>
          <t>IPPS</t>
        </is>
      </c>
      <c r="G1839" s="16" t="n">
        <v>1.3697</v>
      </c>
      <c r="H1839" s="16" t="n">
        <v>1.3012</v>
      </c>
      <c r="I1839" s="16" t="n">
        <v>1.6933</v>
      </c>
      <c r="J1839" s="16" t="n">
        <v>1.6919</v>
      </c>
      <c r="K1839" s="17" t="n">
        <v>3511</v>
      </c>
      <c r="L1839" s="16" t="n">
        <v>1</v>
      </c>
      <c r="M1839" s="18" t="n">
        <v>49941028.71823177</v>
      </c>
      <c r="N1839" s="18" t="n">
        <v>49619158.57415312</v>
      </c>
      <c r="O1839" s="19" t="n">
        <v>-321870.1440786496</v>
      </c>
      <c r="P1839" s="20" t="n">
        <v>-0.006445004284846575</v>
      </c>
      <c r="Q1839" s="27">
        <f>IF(O1839&gt;0,O1839,"")</f>
        <v/>
      </c>
      <c r="R1839" s="28">
        <f>IF(O1839&gt;0,P1839,"")</f>
        <v/>
      </c>
    </row>
    <row r="1840">
      <c r="A1840" t="inlineStr">
        <is>
          <t>330204</t>
        </is>
      </c>
      <c r="B1840" t="inlineStr">
        <is>
          <t>Bellevue Hospital Center</t>
        </is>
      </c>
      <c r="C1840" t="inlineStr">
        <is>
          <t>New York</t>
        </is>
      </c>
      <c r="D1840" t="inlineStr">
        <is>
          <t>NY</t>
        </is>
      </c>
      <c r="E1840" t="inlineStr">
        <is>
          <t>Middle Atlantic</t>
        </is>
      </c>
      <c r="F1840" t="inlineStr">
        <is>
          <t>IPPS</t>
        </is>
      </c>
      <c r="G1840" s="16" t="n">
        <v>1.3697</v>
      </c>
      <c r="H1840" s="16" t="n">
        <v>1.326</v>
      </c>
      <c r="I1840" s="16" t="n">
        <v>2.0632</v>
      </c>
      <c r="J1840" s="16" t="n">
        <v>2.0497</v>
      </c>
      <c r="K1840" s="17" t="n">
        <v>1820</v>
      </c>
      <c r="L1840" s="16" t="n">
        <v>1</v>
      </c>
      <c r="M1840" s="18" t="n">
        <v>31543179.20254939</v>
      </c>
      <c r="N1840" s="18" t="n">
        <v>31586040.92423278</v>
      </c>
      <c r="O1840" s="19" t="n">
        <v>42861.72168339044</v>
      </c>
      <c r="P1840" s="20" t="n">
        <v>0.001358826940308105</v>
      </c>
      <c r="Q1840" s="27">
        <f>IF(O1840&gt;0,O1840,"")</f>
        <v/>
      </c>
      <c r="R1840" s="28">
        <f>IF(O1840&gt;0,P1840,"")</f>
        <v/>
      </c>
    </row>
    <row r="1841">
      <c r="A1841" t="inlineStr">
        <is>
          <t>330205</t>
        </is>
      </c>
      <c r="B1841" t="inlineStr">
        <is>
          <t>St Anthony Community Hospital</t>
        </is>
      </c>
      <c r="C1841" t="inlineStr">
        <is>
          <t>New York</t>
        </is>
      </c>
      <c r="D1841" t="inlineStr">
        <is>
          <t>NY</t>
        </is>
      </c>
      <c r="E1841" t="inlineStr">
        <is>
          <t>Middle Atlantic</t>
        </is>
      </c>
      <c r="F1841" t="inlineStr">
        <is>
          <t>IPPS</t>
        </is>
      </c>
      <c r="G1841" s="16" t="n">
        <v>1.3697</v>
      </c>
      <c r="H1841" s="16" t="n">
        <v>1.3012</v>
      </c>
      <c r="I1841" s="16" t="n">
        <v>1.3767</v>
      </c>
      <c r="J1841" s="16" t="n">
        <v>1.3651</v>
      </c>
      <c r="K1841" s="17" t="n">
        <v>632</v>
      </c>
      <c r="L1841" s="16" t="n">
        <v>1</v>
      </c>
      <c r="M1841" s="18" t="n">
        <v>7308851.479711085</v>
      </c>
      <c r="N1841" s="18" t="n">
        <v>7206517.082367931</v>
      </c>
      <c r="O1841" s="19" t="n">
        <v>-102334.3973431531</v>
      </c>
      <c r="P1841" s="20" t="n">
        <v>-0.01400143341634825</v>
      </c>
      <c r="Q1841" s="27">
        <f>IF(O1841&gt;0,O1841,"")</f>
        <v/>
      </c>
      <c r="R1841" s="28">
        <f>IF(O1841&gt;0,P1841,"")</f>
        <v/>
      </c>
    </row>
    <row r="1842">
      <c r="A1842" t="inlineStr">
        <is>
          <t>330208</t>
        </is>
      </c>
      <c r="B1842" t="inlineStr">
        <is>
          <t>St John'S Riverside Hospital</t>
        </is>
      </c>
      <c r="C1842" t="inlineStr">
        <is>
          <t>New York</t>
        </is>
      </c>
      <c r="D1842" t="inlineStr">
        <is>
          <t>NY</t>
        </is>
      </c>
      <c r="E1842" t="inlineStr">
        <is>
          <t>Middle Atlantic</t>
        </is>
      </c>
      <c r="F1842" t="inlineStr">
        <is>
          <t>Rural Referral Center (RRC)</t>
        </is>
      </c>
      <c r="G1842" s="16" t="n">
        <v>1.3697</v>
      </c>
      <c r="H1842" s="16" t="n">
        <v>1.326</v>
      </c>
      <c r="I1842" s="16" t="n">
        <v>1.5393</v>
      </c>
      <c r="J1842" s="16" t="n">
        <v>1.5275</v>
      </c>
      <c r="K1842" s="17" t="n">
        <v>2639</v>
      </c>
      <c r="L1842" s="16" t="n">
        <v>1</v>
      </c>
      <c r="M1842" s="18" t="n">
        <v>34123644.25765906</v>
      </c>
      <c r="N1842" s="18" t="n">
        <v>34131400.88406113</v>
      </c>
      <c r="O1842" s="19" t="n">
        <v>7756.626402065158</v>
      </c>
      <c r="P1842" s="20" t="n">
        <v>0.0002273094380980185</v>
      </c>
      <c r="Q1842" s="27">
        <f>IF(O1842&gt;0,O1842,"")</f>
        <v/>
      </c>
      <c r="R1842" s="28">
        <f>IF(O1842&gt;0,P1842,"")</f>
        <v/>
      </c>
    </row>
    <row r="1843">
      <c r="A1843" t="inlineStr">
        <is>
          <t>330211</t>
        </is>
      </c>
      <c r="B1843" t="inlineStr">
        <is>
          <t>Claxton-Hepburn Medical Center</t>
        </is>
      </c>
      <c r="C1843" t="inlineStr">
        <is>
          <t>New York</t>
        </is>
      </c>
      <c r="D1843" t="inlineStr">
        <is>
          <t>NY</t>
        </is>
      </c>
      <c r="E1843" t="inlineStr">
        <is>
          <t>Middle Atlantic</t>
        </is>
      </c>
      <c r="F1843" t="inlineStr">
        <is>
          <t>Sole Community Hospital (SCH)</t>
        </is>
      </c>
      <c r="G1843" s="16" t="n">
        <v>1.3697</v>
      </c>
      <c r="H1843" s="16" t="n">
        <v>1.3012</v>
      </c>
      <c r="I1843" s="16" t="n">
        <v>1.4971</v>
      </c>
      <c r="J1843" s="16" t="n">
        <v>1.4833</v>
      </c>
      <c r="K1843" s="17" t="n">
        <v>26</v>
      </c>
      <c r="L1843" s="16" t="n">
        <v>1</v>
      </c>
      <c r="M1843" s="18" t="n">
        <v>326976.7738335505</v>
      </c>
      <c r="N1843" s="18" t="n">
        <v>322141.161466338</v>
      </c>
      <c r="O1843" s="19" t="n">
        <v>-4835.612367212423</v>
      </c>
      <c r="P1843" s="20" t="n">
        <v>-0.01478885582764365</v>
      </c>
      <c r="Q1843" s="27">
        <f>IF(O1843&gt;0,O1843,"")</f>
        <v/>
      </c>
      <c r="R1843" s="28">
        <f>IF(O1843&gt;0,P1843,"")</f>
        <v/>
      </c>
    </row>
    <row r="1844">
      <c r="A1844" t="inlineStr">
        <is>
          <t>330214</t>
        </is>
      </c>
      <c r="B1844" t="inlineStr">
        <is>
          <t>Nyu Langone Hospitals</t>
        </is>
      </c>
      <c r="C1844" t="inlineStr">
        <is>
          <t>New York</t>
        </is>
      </c>
      <c r="D1844" t="inlineStr">
        <is>
          <t>NY</t>
        </is>
      </c>
      <c r="E1844" t="inlineStr">
        <is>
          <t>Middle Atlantic</t>
        </is>
      </c>
      <c r="F1844" t="inlineStr">
        <is>
          <t>Rural Referral Center (RRC)</t>
        </is>
      </c>
      <c r="G1844" s="16" t="n">
        <v>1.3697</v>
      </c>
      <c r="H1844" s="16" t="n">
        <v>1.3224</v>
      </c>
      <c r="I1844" s="16" t="n">
        <v>2.2273</v>
      </c>
      <c r="J1844" s="16" t="n">
        <v>2.2367</v>
      </c>
      <c r="K1844" s="17" t="n">
        <v>26897</v>
      </c>
      <c r="L1844" s="16" t="n">
        <v>1</v>
      </c>
      <c r="M1844" s="18" t="n">
        <v>503240176.720238</v>
      </c>
      <c r="N1844" s="18" t="n">
        <v>508387751.8308108</v>
      </c>
      <c r="O1844" s="19" t="n">
        <v>5147575.110572755</v>
      </c>
      <c r="P1844" s="20" t="n">
        <v>0.01022886356991803</v>
      </c>
      <c r="Q1844" s="27">
        <f>IF(O1844&gt;0,O1844,"")</f>
        <v/>
      </c>
      <c r="R1844" s="28">
        <f>IF(O1844&gt;0,P1844,"")</f>
        <v/>
      </c>
    </row>
    <row r="1845">
      <c r="A1845" t="inlineStr">
        <is>
          <t>330215</t>
        </is>
      </c>
      <c r="B1845" t="inlineStr">
        <is>
          <t>Rome Memorial Hospital, Inc</t>
        </is>
      </c>
      <c r="C1845" t="inlineStr">
        <is>
          <t>New York</t>
        </is>
      </c>
      <c r="D1845" t="inlineStr">
        <is>
          <t>NY</t>
        </is>
      </c>
      <c r="E1845" t="inlineStr">
        <is>
          <t>Middle Atlantic</t>
        </is>
      </c>
      <c r="F1845" t="inlineStr">
        <is>
          <t>IPPS</t>
        </is>
      </c>
      <c r="G1845" s="16" t="n">
        <v>1.3697</v>
      </c>
      <c r="H1845" s="16" t="n">
        <v>1.3012</v>
      </c>
      <c r="I1845" s="16" t="n">
        <v>1.6125</v>
      </c>
      <c r="J1845" s="16" t="n">
        <v>1.6016</v>
      </c>
      <c r="K1845" s="17" t="n">
        <v>891</v>
      </c>
      <c r="L1845" s="16" t="n">
        <v>1</v>
      </c>
      <c r="M1845" s="18" t="n">
        <v>12068969.04774052</v>
      </c>
      <c r="N1845" s="18" t="n">
        <v>11919983.09969449</v>
      </c>
      <c r="O1845" s="19" t="n">
        <v>-148985.9480460268</v>
      </c>
      <c r="P1845" s="20" t="n">
        <v>-0.0123445463698425</v>
      </c>
      <c r="Q1845" s="27">
        <f>IF(O1845&gt;0,O1845,"")</f>
        <v/>
      </c>
      <c r="R1845" s="28">
        <f>IF(O1845&gt;0,P1845,"")</f>
        <v/>
      </c>
    </row>
    <row r="1846">
      <c r="A1846" t="inlineStr">
        <is>
          <t>330218</t>
        </is>
      </c>
      <c r="B1846" t="inlineStr">
        <is>
          <t>Oswego Hospital</t>
        </is>
      </c>
      <c r="C1846" t="inlineStr">
        <is>
          <t>New York</t>
        </is>
      </c>
      <c r="D1846" t="inlineStr">
        <is>
          <t>NY</t>
        </is>
      </c>
      <c r="E1846" t="inlineStr">
        <is>
          <t>Middle Atlantic</t>
        </is>
      </c>
      <c r="F1846" t="inlineStr">
        <is>
          <t>Sole Community Hospital (SCH)</t>
        </is>
      </c>
      <c r="G1846" s="16" t="n">
        <v>1.3697</v>
      </c>
      <c r="H1846" s="16" t="n">
        <v>1.3012</v>
      </c>
      <c r="I1846" s="16" t="n">
        <v>1.4735</v>
      </c>
      <c r="J1846" s="16" t="n">
        <v>1.4646</v>
      </c>
      <c r="K1846" s="17" t="n">
        <v>787</v>
      </c>
      <c r="L1846" s="16" t="n">
        <v>1</v>
      </c>
      <c r="M1846" s="18" t="n">
        <v>9741315.707902474</v>
      </c>
      <c r="N1846" s="18" t="n">
        <v>9628034.496387787</v>
      </c>
      <c r="O1846" s="19" t="n">
        <v>-113281.2115146872</v>
      </c>
      <c r="P1846" s="20" t="n">
        <v>-0.0116289436572505</v>
      </c>
      <c r="Q1846" s="27">
        <f>IF(O1846&gt;0,O1846,"")</f>
        <v/>
      </c>
      <c r="R1846" s="28">
        <f>IF(O1846&gt;0,P1846,"")</f>
        <v/>
      </c>
    </row>
    <row r="1847">
      <c r="A1847" t="inlineStr">
        <is>
          <t>330219</t>
        </is>
      </c>
      <c r="B1847" t="inlineStr">
        <is>
          <t>Erie County Medical Center</t>
        </is>
      </c>
      <c r="C1847" t="inlineStr">
        <is>
          <t>New York</t>
        </is>
      </c>
      <c r="D1847" t="inlineStr">
        <is>
          <t>NY</t>
        </is>
      </c>
      <c r="E1847" t="inlineStr">
        <is>
          <t>Middle Atlantic</t>
        </is>
      </c>
      <c r="F1847" t="inlineStr">
        <is>
          <t>Rural Referral Center (RRC)</t>
        </is>
      </c>
      <c r="G1847" s="16" t="n">
        <v>1.3697</v>
      </c>
      <c r="H1847" s="16" t="n">
        <v>1.3012</v>
      </c>
      <c r="I1847" s="16" t="n">
        <v>1.9654</v>
      </c>
      <c r="J1847" s="16" t="n">
        <v>1.9638</v>
      </c>
      <c r="K1847" s="17" t="n">
        <v>2243</v>
      </c>
      <c r="L1847" s="16" t="n">
        <v>1</v>
      </c>
      <c r="M1847" s="18" t="n">
        <v>37031642.18383715</v>
      </c>
      <c r="N1847" s="18" t="n">
        <v>36793440.90636975</v>
      </c>
      <c r="O1847" s="19" t="n">
        <v>-238201.2774673998</v>
      </c>
      <c r="P1847" s="20" t="n">
        <v>-0.006432371437509873</v>
      </c>
      <c r="Q1847" s="27">
        <f>IF(O1847&gt;0,O1847,"")</f>
        <v/>
      </c>
      <c r="R1847" s="28">
        <f>IF(O1847&gt;0,P1847,"")</f>
        <v/>
      </c>
    </row>
    <row r="1848">
      <c r="A1848" t="inlineStr">
        <is>
          <t>330221</t>
        </is>
      </c>
      <c r="B1848" t="inlineStr">
        <is>
          <t>Wyckoff Heights Medical Center</t>
        </is>
      </c>
      <c r="C1848" t="inlineStr">
        <is>
          <t>New York</t>
        </is>
      </c>
      <c r="D1848" t="inlineStr">
        <is>
          <t>NY</t>
        </is>
      </c>
      <c r="E1848" t="inlineStr">
        <is>
          <t>Middle Atlantic</t>
        </is>
      </c>
      <c r="F1848" t="inlineStr">
        <is>
          <t>IPPS</t>
        </is>
      </c>
      <c r="G1848" s="16" t="n">
        <v>1.3697</v>
      </c>
      <c r="H1848" s="16" t="n">
        <v>1.326</v>
      </c>
      <c r="I1848" s="16" t="n">
        <v>1.7113</v>
      </c>
      <c r="J1848" s="16" t="n">
        <v>1.7005</v>
      </c>
      <c r="K1848" s="17" t="n">
        <v>1114</v>
      </c>
      <c r="L1848" s="16" t="n">
        <v>1</v>
      </c>
      <c r="M1848" s="18" t="n">
        <v>16014157.19905533</v>
      </c>
      <c r="N1848" s="18" t="n">
        <v>16039666.41248139</v>
      </c>
      <c r="O1848" s="19" t="n">
        <v>25509.21342605166</v>
      </c>
      <c r="P1848" s="20" t="n">
        <v>0.001592916386980168</v>
      </c>
      <c r="Q1848" s="27">
        <f>IF(O1848&gt;0,O1848,"")</f>
        <v/>
      </c>
      <c r="R1848" s="28">
        <f>IF(O1848&gt;0,P1848,"")</f>
        <v/>
      </c>
    </row>
    <row r="1849">
      <c r="A1849" t="inlineStr">
        <is>
          <t>330222</t>
        </is>
      </c>
      <c r="B1849" t="inlineStr">
        <is>
          <t>Saratoga Hospital</t>
        </is>
      </c>
      <c r="C1849" t="inlineStr">
        <is>
          <t>New York</t>
        </is>
      </c>
      <c r="D1849" t="inlineStr">
        <is>
          <t>NY</t>
        </is>
      </c>
      <c r="E1849" t="inlineStr">
        <is>
          <t>Middle Atlantic</t>
        </is>
      </c>
      <c r="F1849" t="inlineStr">
        <is>
          <t>Rural Referral Center (RRC)</t>
        </is>
      </c>
      <c r="G1849" s="16" t="n">
        <v>1.3697</v>
      </c>
      <c r="H1849" s="16" t="n">
        <v>1.3012</v>
      </c>
      <c r="I1849" s="16" t="n">
        <v>1.5935</v>
      </c>
      <c r="J1849" s="16" t="n">
        <v>1.5808</v>
      </c>
      <c r="K1849" s="17" t="n">
        <v>2308</v>
      </c>
      <c r="L1849" s="16" t="n">
        <v>1</v>
      </c>
      <c r="M1849" s="18" t="n">
        <v>30894460.69712942</v>
      </c>
      <c r="N1849" s="18" t="n">
        <v>30475904.72621178</v>
      </c>
      <c r="O1849" s="19" t="n">
        <v>-418555.9709176421</v>
      </c>
      <c r="P1849" s="20" t="n">
        <v>-0.01354792935280247</v>
      </c>
      <c r="Q1849" s="27">
        <f>IF(O1849&gt;0,O1849,"")</f>
        <v/>
      </c>
      <c r="R1849" s="28">
        <f>IF(O1849&gt;0,P1849,"")</f>
        <v/>
      </c>
    </row>
    <row r="1850">
      <c r="A1850" t="inlineStr">
        <is>
          <t>330224</t>
        </is>
      </c>
      <c r="B1850" t="inlineStr">
        <is>
          <t>Healthalliance Hospital Marys Avenue Campus</t>
        </is>
      </c>
      <c r="C1850" t="inlineStr">
        <is>
          <t>New York</t>
        </is>
      </c>
      <c r="D1850" t="inlineStr">
        <is>
          <t>NY</t>
        </is>
      </c>
      <c r="E1850" t="inlineStr">
        <is>
          <t>Middle Atlantic</t>
        </is>
      </c>
      <c r="F1850" t="inlineStr">
        <is>
          <t>Rural Referral Center (RRC)</t>
        </is>
      </c>
      <c r="G1850" s="16" t="n">
        <v>1.3697</v>
      </c>
      <c r="H1850" s="16" t="n">
        <v>1.3012</v>
      </c>
      <c r="I1850" s="16" t="n">
        <v>1.4828</v>
      </c>
      <c r="J1850" s="16" t="n">
        <v>1.4713</v>
      </c>
      <c r="K1850" s="17" t="n">
        <v>2470</v>
      </c>
      <c r="L1850" s="16" t="n">
        <v>1</v>
      </c>
      <c r="M1850" s="18" t="n">
        <v>30766087.91853377</v>
      </c>
      <c r="N1850" s="18" t="n">
        <v>30355826.62456361</v>
      </c>
      <c r="O1850" s="19" t="n">
        <v>-410261.2939701639</v>
      </c>
      <c r="P1850" s="20" t="n">
        <v>-0.01333485411133532</v>
      </c>
      <c r="Q1850" s="27">
        <f>IF(O1850&gt;0,O1850,"")</f>
        <v/>
      </c>
      <c r="R1850" s="28">
        <f>IF(O1850&gt;0,P1850,"")</f>
        <v/>
      </c>
    </row>
    <row r="1851">
      <c r="A1851" t="inlineStr">
        <is>
          <t>330226</t>
        </is>
      </c>
      <c r="B1851" t="inlineStr">
        <is>
          <t>Unity Hospital Of Rochester</t>
        </is>
      </c>
      <c r="C1851" t="inlineStr">
        <is>
          <t>New York</t>
        </is>
      </c>
      <c r="D1851" t="inlineStr">
        <is>
          <t>NY</t>
        </is>
      </c>
      <c r="E1851" t="inlineStr">
        <is>
          <t>Middle Atlantic</t>
        </is>
      </c>
      <c r="F1851" t="inlineStr">
        <is>
          <t>Rural Referral Center (RRC)</t>
        </is>
      </c>
      <c r="G1851" s="16" t="n">
        <v>1.3697</v>
      </c>
      <c r="H1851" s="16" t="n">
        <v>1.3012</v>
      </c>
      <c r="I1851" s="16" t="n">
        <v>1.54</v>
      </c>
      <c r="J1851" s="16" t="n">
        <v>1.5343</v>
      </c>
      <c r="K1851" s="17" t="n">
        <v>2269</v>
      </c>
      <c r="L1851" s="16" t="n">
        <v>1</v>
      </c>
      <c r="M1851" s="18" t="n">
        <v>29352693.71388844</v>
      </c>
      <c r="N1851" s="18" t="n">
        <v>29079615.27005206</v>
      </c>
      <c r="O1851" s="19" t="n">
        <v>-273078.4438363798</v>
      </c>
      <c r="P1851" s="20" t="n">
        <v>-0.009303352070449697</v>
      </c>
      <c r="Q1851" s="27">
        <f>IF(O1851&gt;0,O1851,"")</f>
        <v/>
      </c>
      <c r="R1851" s="28">
        <f>IF(O1851&gt;0,P1851,"")</f>
        <v/>
      </c>
    </row>
    <row r="1852">
      <c r="A1852" t="inlineStr">
        <is>
          <t>330229</t>
        </is>
      </c>
      <c r="B1852" t="inlineStr">
        <is>
          <t>Brooks-Tlc Hospital System, Inc</t>
        </is>
      </c>
      <c r="C1852" t="inlineStr">
        <is>
          <t>New York</t>
        </is>
      </c>
      <c r="D1852" t="inlineStr">
        <is>
          <t>NY</t>
        </is>
      </c>
      <c r="E1852" t="inlineStr">
        <is>
          <t>Middle Atlantic</t>
        </is>
      </c>
      <c r="F1852" t="inlineStr">
        <is>
          <t>Sole Community Hospital (SCH)</t>
        </is>
      </c>
      <c r="G1852" s="16" t="n">
        <v>1.3697</v>
      </c>
      <c r="H1852" s="16" t="n">
        <v>1.3012</v>
      </c>
      <c r="I1852" s="16" t="n">
        <v>1.4093</v>
      </c>
      <c r="J1852" s="16" t="n">
        <v>1.4017</v>
      </c>
      <c r="K1852" s="17" t="n">
        <v>302</v>
      </c>
      <c r="L1852" s="16" t="n">
        <v>1</v>
      </c>
      <c r="M1852" s="18" t="n">
        <v>3575223.045164601</v>
      </c>
      <c r="N1852" s="18" t="n">
        <v>3535948.180519126</v>
      </c>
      <c r="O1852" s="19" t="n">
        <v>-39274.86464547459</v>
      </c>
      <c r="P1852" s="20" t="n">
        <v>-0.01098529074950802</v>
      </c>
      <c r="Q1852" s="27">
        <f>IF(O1852&gt;0,O1852,"")</f>
        <v/>
      </c>
      <c r="R1852" s="28">
        <f>IF(O1852&gt;0,P1852,"")</f>
        <v/>
      </c>
    </row>
    <row r="1853">
      <c r="A1853" t="inlineStr">
        <is>
          <t>330231</t>
        </is>
      </c>
      <c r="B1853" t="inlineStr">
        <is>
          <t>Queens Hospital Center</t>
        </is>
      </c>
      <c r="C1853" t="inlineStr">
        <is>
          <t>New York</t>
        </is>
      </c>
      <c r="D1853" t="inlineStr">
        <is>
          <t>NY</t>
        </is>
      </c>
      <c r="E1853" t="inlineStr">
        <is>
          <t>Middle Atlantic</t>
        </is>
      </c>
      <c r="F1853" t="inlineStr">
        <is>
          <t>IPPS</t>
        </is>
      </c>
      <c r="G1853" s="16" t="n">
        <v>1.3697</v>
      </c>
      <c r="H1853" s="16" t="n">
        <v>1.326</v>
      </c>
      <c r="I1853" s="16" t="n">
        <v>1.8449</v>
      </c>
      <c r="J1853" s="16" t="n">
        <v>1.8263</v>
      </c>
      <c r="K1853" s="17" t="n">
        <v>1059</v>
      </c>
      <c r="L1853" s="16" t="n">
        <v>1</v>
      </c>
      <c r="M1853" s="18" t="n">
        <v>16412001.08923927</v>
      </c>
      <c r="N1853" s="18" t="n">
        <v>16375764.49026901</v>
      </c>
      <c r="O1853" s="19" t="n">
        <v>-36236.59897025861</v>
      </c>
      <c r="P1853" s="20" t="n">
        <v>-0.002207933010315091</v>
      </c>
      <c r="Q1853" s="27">
        <f>IF(O1853&gt;0,O1853,"")</f>
        <v/>
      </c>
      <c r="R1853" s="28">
        <f>IF(O1853&gt;0,P1853,"")</f>
        <v/>
      </c>
    </row>
    <row r="1854">
      <c r="A1854" t="inlineStr">
        <is>
          <t>330233</t>
        </is>
      </c>
      <c r="B1854" t="inlineStr">
        <is>
          <t>Brookdale Hospital Medical Center</t>
        </is>
      </c>
      <c r="C1854" t="inlineStr">
        <is>
          <t>New York</t>
        </is>
      </c>
      <c r="D1854" t="inlineStr">
        <is>
          <t>NY</t>
        </is>
      </c>
      <c r="E1854" t="inlineStr">
        <is>
          <t>Middle Atlantic</t>
        </is>
      </c>
      <c r="F1854" t="inlineStr">
        <is>
          <t>IPPS</t>
        </is>
      </c>
      <c r="G1854" s="16" t="n">
        <v>1.3697</v>
      </c>
      <c r="H1854" s="16" t="n">
        <v>1.326</v>
      </c>
      <c r="I1854" s="16" t="n">
        <v>1.9503</v>
      </c>
      <c r="J1854" s="16" t="n">
        <v>1.9363</v>
      </c>
      <c r="K1854" s="17" t="n">
        <v>2210</v>
      </c>
      <c r="L1854" s="16" t="n">
        <v>1</v>
      </c>
      <c r="M1854" s="18" t="n">
        <v>36206491.33033447</v>
      </c>
      <c r="N1854" s="18" t="n">
        <v>36232510.25261755</v>
      </c>
      <c r="O1854" s="19" t="n">
        <v>26018.9222830832</v>
      </c>
      <c r="P1854" s="20" t="n">
        <v>0.0007186258962708177</v>
      </c>
      <c r="Q1854" s="27">
        <f>IF(O1854&gt;0,O1854,"")</f>
        <v/>
      </c>
      <c r="R1854" s="28">
        <f>IF(O1854&gt;0,P1854,"")</f>
        <v/>
      </c>
    </row>
    <row r="1855">
      <c r="A1855" t="inlineStr">
        <is>
          <t>330234</t>
        </is>
      </c>
      <c r="B1855" t="inlineStr">
        <is>
          <t>Westchester Medical Center</t>
        </is>
      </c>
      <c r="C1855" t="inlineStr">
        <is>
          <t>New York</t>
        </is>
      </c>
      <c r="D1855" t="inlineStr">
        <is>
          <t>NY</t>
        </is>
      </c>
      <c r="E1855" t="inlineStr">
        <is>
          <t>Middle Atlantic</t>
        </is>
      </c>
      <c r="F1855" t="inlineStr">
        <is>
          <t>Rural Referral Center (RRC)</t>
        </is>
      </c>
      <c r="G1855" s="16" t="n">
        <v>1.3697</v>
      </c>
      <c r="H1855" s="16" t="n">
        <v>1.326</v>
      </c>
      <c r="I1855" s="16" t="n">
        <v>2.3751</v>
      </c>
      <c r="J1855" s="16" t="n">
        <v>2.376</v>
      </c>
      <c r="K1855" s="17" t="n">
        <v>5824</v>
      </c>
      <c r="L1855" s="16" t="n">
        <v>1</v>
      </c>
      <c r="M1855" s="18" t="n">
        <v>116197293.4067081</v>
      </c>
      <c r="N1855" s="18" t="n">
        <v>117165920.0639736</v>
      </c>
      <c r="O1855" s="19" t="n">
        <v>968626.6572654843</v>
      </c>
      <c r="P1855" s="20" t="n">
        <v>0.008336051803505823</v>
      </c>
      <c r="Q1855" s="27">
        <f>IF(O1855&gt;0,O1855,"")</f>
        <v/>
      </c>
      <c r="R1855" s="28">
        <f>IF(O1855&gt;0,P1855,"")</f>
        <v/>
      </c>
    </row>
    <row r="1856">
      <c r="A1856" t="inlineStr">
        <is>
          <t>330235</t>
        </is>
      </c>
      <c r="B1856" t="inlineStr">
        <is>
          <t>Auburn  Community  Hospital</t>
        </is>
      </c>
      <c r="C1856" t="inlineStr">
        <is>
          <t>New York</t>
        </is>
      </c>
      <c r="D1856" t="inlineStr">
        <is>
          <t>NY</t>
        </is>
      </c>
      <c r="E1856" t="inlineStr">
        <is>
          <t>Middle Atlantic</t>
        </is>
      </c>
      <c r="F1856" t="inlineStr">
        <is>
          <t>Sole Community Hospital (SCH)</t>
        </is>
      </c>
      <c r="G1856" s="16" t="n">
        <v>1.3697</v>
      </c>
      <c r="H1856" s="16" t="n">
        <v>1.3012</v>
      </c>
      <c r="I1856" s="16" t="n">
        <v>1.4685</v>
      </c>
      <c r="J1856" s="16" t="n">
        <v>1.4567</v>
      </c>
      <c r="K1856" s="17" t="n">
        <v>1314</v>
      </c>
      <c r="L1856" s="16" t="n">
        <v>1</v>
      </c>
      <c r="M1856" s="18" t="n">
        <v>16209217.96447962</v>
      </c>
      <c r="N1856" s="18" t="n">
        <v>15988560.36434175</v>
      </c>
      <c r="O1856" s="19" t="n">
        <v>-220657.6001378633</v>
      </c>
      <c r="P1856" s="20" t="n">
        <v>-0.01361309352625189</v>
      </c>
      <c r="Q1856" s="27">
        <f>IF(O1856&gt;0,O1856,"")</f>
        <v/>
      </c>
      <c r="R1856" s="28">
        <f>IF(O1856&gt;0,P1856,"")</f>
        <v/>
      </c>
    </row>
    <row r="1857">
      <c r="A1857" t="inlineStr">
        <is>
          <t>330238</t>
        </is>
      </c>
      <c r="B1857" t="inlineStr">
        <is>
          <t>Nicholas H Noyes Memorial Hospital</t>
        </is>
      </c>
      <c r="C1857" t="inlineStr">
        <is>
          <t>New York</t>
        </is>
      </c>
      <c r="D1857" t="inlineStr">
        <is>
          <t>NY</t>
        </is>
      </c>
      <c r="E1857" t="inlineStr">
        <is>
          <t>Middle Atlantic</t>
        </is>
      </c>
      <c r="F1857" t="inlineStr">
        <is>
          <t>IPPS</t>
        </is>
      </c>
      <c r="G1857" s="16" t="n">
        <v>1.3697</v>
      </c>
      <c r="H1857" s="16" t="n">
        <v>1.3012</v>
      </c>
      <c r="I1857" s="16" t="n">
        <v>1.5908</v>
      </c>
      <c r="J1857" s="16" t="n">
        <v>1.5803</v>
      </c>
      <c r="K1857" s="17" t="n">
        <v>528</v>
      </c>
      <c r="L1857" s="16" t="n">
        <v>1</v>
      </c>
      <c r="M1857" s="18" t="n">
        <v>7055734.834988915</v>
      </c>
      <c r="N1857" s="18" t="n">
        <v>6969752.207957676</v>
      </c>
      <c r="O1857" s="19" t="n">
        <v>-85982.62703123968</v>
      </c>
      <c r="P1857" s="20" t="n">
        <v>-0.01218620441982281</v>
      </c>
      <c r="Q1857" s="27">
        <f>IF(O1857&gt;0,O1857,"")</f>
        <v/>
      </c>
      <c r="R1857" s="28">
        <f>IF(O1857&gt;0,P1857,"")</f>
        <v/>
      </c>
    </row>
    <row r="1858">
      <c r="A1858" t="inlineStr">
        <is>
          <t>330239</t>
        </is>
      </c>
      <c r="B1858" t="inlineStr">
        <is>
          <t>Upmc Chautauqua At Wca</t>
        </is>
      </c>
      <c r="C1858" t="inlineStr">
        <is>
          <t>New York</t>
        </is>
      </c>
      <c r="D1858" t="inlineStr">
        <is>
          <t>NY</t>
        </is>
      </c>
      <c r="E1858" t="inlineStr">
        <is>
          <t>Middle Atlantic</t>
        </is>
      </c>
      <c r="F1858" t="inlineStr">
        <is>
          <t>IPPS</t>
        </is>
      </c>
      <c r="G1858" s="16" t="n">
        <v>1.3697</v>
      </c>
      <c r="H1858" s="16" t="n">
        <v>1.3012</v>
      </c>
      <c r="I1858" s="16" t="n">
        <v>1.4337</v>
      </c>
      <c r="J1858" s="16" t="n">
        <v>1.4181</v>
      </c>
      <c r="K1858" s="17" t="n">
        <v>1127</v>
      </c>
      <c r="L1858" s="16" t="n">
        <v>1</v>
      </c>
      <c r="M1858" s="18" t="n">
        <v>13572971.82057354</v>
      </c>
      <c r="N1858" s="18" t="n">
        <v>13349796.59366567</v>
      </c>
      <c r="O1858" s="19" t="n">
        <v>-223175.2269078661</v>
      </c>
      <c r="P1858" s="20" t="n">
        <v>-0.01644262066245383</v>
      </c>
      <c r="Q1858" s="27">
        <f>IF(O1858&gt;0,O1858,"")</f>
        <v/>
      </c>
      <c r="R1858" s="28">
        <f>IF(O1858&gt;0,P1858,"")</f>
        <v/>
      </c>
    </row>
    <row r="1859">
      <c r="A1859" t="inlineStr">
        <is>
          <t>330240</t>
        </is>
      </c>
      <c r="B1859" t="inlineStr">
        <is>
          <t>Harlem Hospital Center</t>
        </is>
      </c>
      <c r="C1859" t="inlineStr">
        <is>
          <t>New York</t>
        </is>
      </c>
      <c r="D1859" t="inlineStr">
        <is>
          <t>NY</t>
        </is>
      </c>
      <c r="E1859" t="inlineStr">
        <is>
          <t>Middle Atlantic</t>
        </is>
      </c>
      <c r="F1859" t="inlineStr">
        <is>
          <t>IPPS</t>
        </is>
      </c>
      <c r="G1859" s="16" t="n">
        <v>1.3697</v>
      </c>
      <c r="H1859" s="16" t="n">
        <v>1.326</v>
      </c>
      <c r="I1859" s="16" t="n">
        <v>1.8488</v>
      </c>
      <c r="J1859" s="16" t="n">
        <v>1.8349</v>
      </c>
      <c r="K1859" s="17" t="n">
        <v>957</v>
      </c>
      <c r="L1859" s="16" t="n">
        <v>1</v>
      </c>
      <c r="M1859" s="18" t="n">
        <v>14862594.0692143</v>
      </c>
      <c r="N1859" s="18" t="n">
        <v>14868181.12560136</v>
      </c>
      <c r="O1859" s="19" t="n">
        <v>5587.056387064978</v>
      </c>
      <c r="P1859" s="20" t="n">
        <v>0.0003759139461823661</v>
      </c>
      <c r="Q1859" s="27">
        <f>IF(O1859&gt;0,O1859,"")</f>
        <v/>
      </c>
      <c r="R1859" s="28">
        <f>IF(O1859&gt;0,P1859,"")</f>
        <v/>
      </c>
    </row>
    <row r="1860">
      <c r="A1860" t="inlineStr">
        <is>
          <t>330241</t>
        </is>
      </c>
      <c r="B1860" t="inlineStr">
        <is>
          <t>University Hospital S U N Y Health Science Center</t>
        </is>
      </c>
      <c r="C1860" t="inlineStr">
        <is>
          <t>New York</t>
        </is>
      </c>
      <c r="D1860" t="inlineStr">
        <is>
          <t>NY</t>
        </is>
      </c>
      <c r="E1860" t="inlineStr">
        <is>
          <t>Middle Atlantic</t>
        </is>
      </c>
      <c r="F1860" t="inlineStr">
        <is>
          <t>Rural Referral Center (RRC)</t>
        </is>
      </c>
      <c r="G1860" s="16" t="n">
        <v>1.3697</v>
      </c>
      <c r="H1860" s="16" t="n">
        <v>1.3012</v>
      </c>
      <c r="I1860" s="16" t="n">
        <v>1.9417</v>
      </c>
      <c r="J1860" s="16" t="n">
        <v>1.9471</v>
      </c>
      <c r="K1860" s="17" t="n">
        <v>5520</v>
      </c>
      <c r="L1860" s="16" t="n">
        <v>1</v>
      </c>
      <c r="M1860" s="18" t="n">
        <v>90035536.02797148</v>
      </c>
      <c r="N1860" s="18" t="n">
        <v>89778265.36233941</v>
      </c>
      <c r="O1860" s="19" t="n">
        <v>-257270.6656320691</v>
      </c>
      <c r="P1860" s="20" t="n">
        <v>-0.002857434708359402</v>
      </c>
      <c r="Q1860" s="27">
        <f>IF(O1860&gt;0,O1860,"")</f>
        <v/>
      </c>
      <c r="R1860" s="28">
        <f>IF(O1860&gt;0,P1860,"")</f>
        <v/>
      </c>
    </row>
    <row r="1861">
      <c r="A1861" t="inlineStr">
        <is>
          <t>330246</t>
        </is>
      </c>
      <c r="B1861" t="inlineStr">
        <is>
          <t>St Charles Hospital</t>
        </is>
      </c>
      <c r="C1861" t="inlineStr">
        <is>
          <t>New York</t>
        </is>
      </c>
      <c r="D1861" t="inlineStr">
        <is>
          <t>NY</t>
        </is>
      </c>
      <c r="E1861" t="inlineStr">
        <is>
          <t>Middle Atlantic</t>
        </is>
      </c>
      <c r="F1861" t="inlineStr">
        <is>
          <t>IPPS</t>
        </is>
      </c>
      <c r="G1861" s="16" t="n">
        <v>1.3697</v>
      </c>
      <c r="H1861" s="16" t="n">
        <v>1.3012</v>
      </c>
      <c r="I1861" s="16" t="n">
        <v>1.602</v>
      </c>
      <c r="J1861" s="16" t="n">
        <v>1.5945</v>
      </c>
      <c r="K1861" s="17" t="n">
        <v>2235</v>
      </c>
      <c r="L1861" s="16" t="n">
        <v>1</v>
      </c>
      <c r="M1861" s="18" t="n">
        <v>30076880.15824986</v>
      </c>
      <c r="N1861" s="18" t="n">
        <v>29767744.30133174</v>
      </c>
      <c r="O1861" s="19" t="n">
        <v>-309135.8569181114</v>
      </c>
      <c r="P1861" s="20" t="n">
        <v>-0.01027818893753573</v>
      </c>
      <c r="Q1861" s="27">
        <f>IF(O1861&gt;0,O1861,"")</f>
        <v/>
      </c>
      <c r="R1861" s="28">
        <f>IF(O1861&gt;0,P1861,"")</f>
        <v/>
      </c>
    </row>
    <row r="1862">
      <c r="A1862" t="inlineStr">
        <is>
          <t>330250</t>
        </is>
      </c>
      <c r="B1862" t="inlineStr">
        <is>
          <t>The University Of Vermont Health Network  - Champl</t>
        </is>
      </c>
      <c r="C1862" t="inlineStr">
        <is>
          <t>New York</t>
        </is>
      </c>
      <c r="D1862" t="inlineStr">
        <is>
          <t>NY</t>
        </is>
      </c>
      <c r="E1862" t="inlineStr">
        <is>
          <t>Middle Atlantic</t>
        </is>
      </c>
      <c r="F1862" t="inlineStr">
        <is>
          <t>SCH/RRC</t>
        </is>
      </c>
      <c r="G1862" s="16" t="n">
        <v>1.3697</v>
      </c>
      <c r="H1862" s="16" t="n">
        <v>1.3012</v>
      </c>
      <c r="I1862" s="16" t="n">
        <v>1.5619</v>
      </c>
      <c r="J1862" s="16" t="n">
        <v>1.5499</v>
      </c>
      <c r="K1862" s="17" t="n">
        <v>2605</v>
      </c>
      <c r="L1862" s="16" t="n">
        <v>1</v>
      </c>
      <c r="M1862" s="18" t="n">
        <v>34178555.0794837</v>
      </c>
      <c r="N1862" s="18" t="n">
        <v>33725258.05086747</v>
      </c>
      <c r="O1862" s="19" t="n">
        <v>-453297.0286162347</v>
      </c>
      <c r="P1862" s="20" t="n">
        <v>-0.01326261533180888</v>
      </c>
      <c r="Q1862" s="27">
        <f>IF(O1862&gt;0,O1862,"")</f>
        <v/>
      </c>
      <c r="R1862" s="28">
        <f>IF(O1862&gt;0,P1862,"")</f>
        <v/>
      </c>
    </row>
    <row r="1863">
      <c r="A1863" t="inlineStr">
        <is>
          <t>330259</t>
        </is>
      </c>
      <c r="B1863" t="inlineStr">
        <is>
          <t>Mercy Medical Center</t>
        </is>
      </c>
      <c r="C1863" t="inlineStr">
        <is>
          <t>New York</t>
        </is>
      </c>
      <c r="D1863" t="inlineStr">
        <is>
          <t>NY</t>
        </is>
      </c>
      <c r="E1863" t="inlineStr">
        <is>
          <t>Middle Atlantic</t>
        </is>
      </c>
      <c r="F1863" t="inlineStr">
        <is>
          <t>IPPS</t>
        </is>
      </c>
      <c r="G1863" s="16" t="n">
        <v>1.3697</v>
      </c>
      <c r="H1863" s="16" t="n">
        <v>1.3012</v>
      </c>
      <c r="I1863" s="16" t="n">
        <v>1.7246</v>
      </c>
      <c r="J1863" s="16" t="n">
        <v>1.7126</v>
      </c>
      <c r="K1863" s="17" t="n">
        <v>2341</v>
      </c>
      <c r="L1863" s="16" t="n">
        <v>1</v>
      </c>
      <c r="M1863" s="18" t="n">
        <v>33914275.32878877</v>
      </c>
      <c r="N1863" s="18" t="n">
        <v>33488926.6985488</v>
      </c>
      <c r="O1863" s="19" t="n">
        <v>-425348.630239971</v>
      </c>
      <c r="P1863" s="20" t="n">
        <v>-0.01254187583595235</v>
      </c>
      <c r="Q1863" s="27">
        <f>IF(O1863&gt;0,O1863,"")</f>
        <v/>
      </c>
      <c r="R1863" s="28">
        <f>IF(O1863&gt;0,P1863,"")</f>
        <v/>
      </c>
    </row>
    <row r="1864">
      <c r="A1864" t="inlineStr">
        <is>
          <t>330261</t>
        </is>
      </c>
      <c r="B1864" t="inlineStr">
        <is>
          <t>Phelps Hospital</t>
        </is>
      </c>
      <c r="C1864" t="inlineStr">
        <is>
          <t>New York</t>
        </is>
      </c>
      <c r="D1864" t="inlineStr">
        <is>
          <t>NY</t>
        </is>
      </c>
      <c r="E1864" t="inlineStr">
        <is>
          <t>Middle Atlantic</t>
        </is>
      </c>
      <c r="F1864" t="inlineStr">
        <is>
          <t>Rural Referral Center (RRC)</t>
        </is>
      </c>
      <c r="G1864" s="16" t="n">
        <v>1.3697</v>
      </c>
      <c r="H1864" s="16" t="n">
        <v>1.326</v>
      </c>
      <c r="I1864" s="16" t="n">
        <v>1.744</v>
      </c>
      <c r="J1864" s="16" t="n">
        <v>1.7405</v>
      </c>
      <c r="K1864" s="17" t="n">
        <v>2587</v>
      </c>
      <c r="L1864" s="16" t="n">
        <v>1</v>
      </c>
      <c r="M1864" s="18" t="n">
        <v>37899689.80681874</v>
      </c>
      <c r="N1864" s="18" t="n">
        <v>38124482.82151675</v>
      </c>
      <c r="O1864" s="19" t="n">
        <v>224793.0146980137</v>
      </c>
      <c r="P1864" s="20" t="n">
        <v>0.005931262652644981</v>
      </c>
      <c r="Q1864" s="27">
        <f>IF(O1864&gt;0,O1864,"")</f>
        <v/>
      </c>
      <c r="R1864" s="28">
        <f>IF(O1864&gt;0,P1864,"")</f>
        <v/>
      </c>
    </row>
    <row r="1865">
      <c r="A1865" t="inlineStr">
        <is>
          <t>330264</t>
        </is>
      </c>
      <c r="B1865" t="inlineStr">
        <is>
          <t>Montefiore St Luke'S Cornwall</t>
        </is>
      </c>
      <c r="C1865" t="inlineStr">
        <is>
          <t>New York</t>
        </is>
      </c>
      <c r="D1865" t="inlineStr">
        <is>
          <t>NY</t>
        </is>
      </c>
      <c r="E1865" t="inlineStr">
        <is>
          <t>Middle Atlantic</t>
        </is>
      </c>
      <c r="F1865" t="inlineStr">
        <is>
          <t>Rural Referral Center (RRC)</t>
        </is>
      </c>
      <c r="G1865" s="16" t="n">
        <v>1.3697</v>
      </c>
      <c r="H1865" s="16" t="n">
        <v>1.3012</v>
      </c>
      <c r="I1865" s="16" t="n">
        <v>1.6841</v>
      </c>
      <c r="J1865" s="16" t="n">
        <v>1.6713</v>
      </c>
      <c r="K1865" s="17" t="n">
        <v>2518</v>
      </c>
      <c r="L1865" s="16" t="n">
        <v>1</v>
      </c>
      <c r="M1865" s="18" t="n">
        <v>35621839.93051543</v>
      </c>
      <c r="N1865" s="18" t="n">
        <v>35152321.72841179</v>
      </c>
      <c r="O1865" s="19" t="n">
        <v>-469518.2021036446</v>
      </c>
      <c r="P1865" s="20" t="n">
        <v>-0.01318062747515274</v>
      </c>
      <c r="Q1865" s="27">
        <f>IF(O1865&gt;0,O1865,"")</f>
        <v/>
      </c>
      <c r="R1865" s="28">
        <f>IF(O1865&gt;0,P1865,"")</f>
        <v/>
      </c>
    </row>
    <row r="1866">
      <c r="A1866" t="inlineStr">
        <is>
          <t>330265</t>
        </is>
      </c>
      <c r="B1866" t="inlineStr">
        <is>
          <t>Clifton Springs Hospital And Clinic</t>
        </is>
      </c>
      <c r="C1866" t="inlineStr">
        <is>
          <t>New York</t>
        </is>
      </c>
      <c r="D1866" t="inlineStr">
        <is>
          <t>NY</t>
        </is>
      </c>
      <c r="E1866" t="inlineStr">
        <is>
          <t>Middle Atlantic</t>
        </is>
      </c>
      <c r="F1866" t="inlineStr">
        <is>
          <t>IPPS</t>
        </is>
      </c>
      <c r="G1866" s="16" t="n">
        <v>1.3697</v>
      </c>
      <c r="H1866" s="16" t="n">
        <v>1.3012</v>
      </c>
      <c r="I1866" s="16" t="n">
        <v>1.4144</v>
      </c>
      <c r="J1866" s="16" t="n">
        <v>1.3974</v>
      </c>
      <c r="K1866" s="17" t="n">
        <v>440</v>
      </c>
      <c r="L1866" s="16" t="n">
        <v>1</v>
      </c>
      <c r="M1866" s="18" t="n">
        <v>5227784.422202835</v>
      </c>
      <c r="N1866" s="18" t="n">
        <v>5135908.654158522</v>
      </c>
      <c r="O1866" s="19" t="n">
        <v>-91875.76804431248</v>
      </c>
      <c r="P1866" s="20" t="n">
        <v>-0.01757451352701318</v>
      </c>
      <c r="Q1866" s="27">
        <f>IF(O1866&gt;0,O1866,"")</f>
        <v/>
      </c>
      <c r="R1866" s="28">
        <f>IF(O1866&gt;0,P1866,"")</f>
        <v/>
      </c>
    </row>
    <row r="1867">
      <c r="A1867" t="inlineStr">
        <is>
          <t>330267</t>
        </is>
      </c>
      <c r="B1867" t="inlineStr">
        <is>
          <t>Hudson Valley Hospital Center</t>
        </is>
      </c>
      <c r="C1867" t="inlineStr">
        <is>
          <t>New York</t>
        </is>
      </c>
      <c r="D1867" t="inlineStr">
        <is>
          <t>NY</t>
        </is>
      </c>
      <c r="E1867" t="inlineStr">
        <is>
          <t>Middle Atlantic</t>
        </is>
      </c>
      <c r="F1867" t="inlineStr">
        <is>
          <t>IPPS</t>
        </is>
      </c>
      <c r="G1867" s="16" t="n">
        <v>1.3697</v>
      </c>
      <c r="H1867" s="16" t="n">
        <v>1.326</v>
      </c>
      <c r="I1867" s="16" t="n">
        <v>1.4871</v>
      </c>
      <c r="J1867" s="16" t="n">
        <v>1.4773</v>
      </c>
      <c r="K1867" s="17" t="n">
        <v>2821</v>
      </c>
      <c r="L1867" s="16" t="n">
        <v>1</v>
      </c>
      <c r="M1867" s="18" t="n">
        <v>35240008.61660156</v>
      </c>
      <c r="N1867" s="18" t="n">
        <v>35286232.27736844</v>
      </c>
      <c r="O1867" s="19" t="n">
        <v>46223.66076687723</v>
      </c>
      <c r="P1867" s="20" t="n">
        <v>0.001311681312844551</v>
      </c>
      <c r="Q1867" s="27">
        <f>IF(O1867&gt;0,O1867,"")</f>
        <v/>
      </c>
      <c r="R1867" s="28">
        <f>IF(O1867&gt;0,P1867,"")</f>
        <v/>
      </c>
    </row>
    <row r="1868">
      <c r="A1868" t="inlineStr">
        <is>
          <t>330270</t>
        </is>
      </c>
      <c r="B1868" t="inlineStr">
        <is>
          <t>Hospital For Special Surgery</t>
        </is>
      </c>
      <c r="C1868" t="inlineStr">
        <is>
          <t>New York</t>
        </is>
      </c>
      <c r="D1868" t="inlineStr">
        <is>
          <t>NY</t>
        </is>
      </c>
      <c r="E1868" t="inlineStr">
        <is>
          <t>Middle Atlantic</t>
        </is>
      </c>
      <c r="F1868" t="inlineStr">
        <is>
          <t>Rural Referral Center (RRC)</t>
        </is>
      </c>
      <c r="G1868" s="16" t="n">
        <v>1.3697</v>
      </c>
      <c r="H1868" s="16" t="n">
        <v>1.326</v>
      </c>
      <c r="I1868" s="16" t="n">
        <v>2.8065</v>
      </c>
      <c r="J1868" s="16" t="n">
        <v>2.8809</v>
      </c>
      <c r="K1868" s="17" t="n">
        <v>2856</v>
      </c>
      <c r="L1868" s="16" t="n">
        <v>1</v>
      </c>
      <c r="M1868" s="18" t="n">
        <v>67331144.36170398</v>
      </c>
      <c r="N1868" s="18" t="n">
        <v>69665842.13419199</v>
      </c>
      <c r="O1868" s="19" t="n">
        <v>2334697.772488013</v>
      </c>
      <c r="P1868" s="20" t="n">
        <v>0.03467485655591979</v>
      </c>
      <c r="Q1868" s="27">
        <f>IF(O1868&gt;0,O1868,"")</f>
        <v/>
      </c>
      <c r="R1868" s="28">
        <f>IF(O1868&gt;0,P1868,"")</f>
        <v/>
      </c>
    </row>
    <row r="1869">
      <c r="A1869" t="inlineStr">
        <is>
          <t>330273</t>
        </is>
      </c>
      <c r="B1869" t="inlineStr">
        <is>
          <t>Putnam Hospital Center</t>
        </is>
      </c>
      <c r="C1869" t="inlineStr">
        <is>
          <t>New York</t>
        </is>
      </c>
      <c r="D1869" t="inlineStr">
        <is>
          <t>NY</t>
        </is>
      </c>
      <c r="E1869" t="inlineStr">
        <is>
          <t>Middle Atlantic</t>
        </is>
      </c>
      <c r="F1869" t="inlineStr">
        <is>
          <t>IPPS</t>
        </is>
      </c>
      <c r="G1869" s="16" t="n">
        <v>1.3697</v>
      </c>
      <c r="H1869" s="16" t="n">
        <v>1.326</v>
      </c>
      <c r="I1869" s="16" t="n">
        <v>1.5196</v>
      </c>
      <c r="J1869" s="16" t="n">
        <v>1.5071</v>
      </c>
      <c r="K1869" s="17" t="n">
        <v>1287</v>
      </c>
      <c r="L1869" s="16" t="n">
        <v>1</v>
      </c>
      <c r="M1869" s="18" t="n">
        <v>16428600.84370745</v>
      </c>
      <c r="N1869" s="18" t="n">
        <v>16423061.5818838</v>
      </c>
      <c r="O1869" s="19" t="n">
        <v>-5539.261823654175</v>
      </c>
      <c r="P1869" s="20" t="n">
        <v>-0.0003371718551294552</v>
      </c>
      <c r="Q1869" s="27">
        <f>IF(O1869&gt;0,O1869,"")</f>
        <v/>
      </c>
      <c r="R1869" s="28">
        <f>IF(O1869&gt;0,P1869,"")</f>
        <v/>
      </c>
    </row>
    <row r="1870">
      <c r="A1870" t="inlineStr">
        <is>
          <t>330276</t>
        </is>
      </c>
      <c r="B1870" t="inlineStr">
        <is>
          <t>Nathan Littauer Hospital</t>
        </is>
      </c>
      <c r="C1870" t="inlineStr">
        <is>
          <t>New York</t>
        </is>
      </c>
      <c r="D1870" t="inlineStr">
        <is>
          <t>NY</t>
        </is>
      </c>
      <c r="E1870" t="inlineStr">
        <is>
          <t>Middle Atlantic</t>
        </is>
      </c>
      <c r="F1870" t="inlineStr">
        <is>
          <t>IPPS</t>
        </is>
      </c>
      <c r="G1870" s="16" t="n">
        <v>1.3697</v>
      </c>
      <c r="H1870" s="16" t="n">
        <v>1.3012</v>
      </c>
      <c r="I1870" s="16" t="n">
        <v>1.4615</v>
      </c>
      <c r="J1870" s="16" t="n">
        <v>1.447</v>
      </c>
      <c r="K1870" s="17" t="n">
        <v>496</v>
      </c>
      <c r="L1870" s="16" t="n">
        <v>1</v>
      </c>
      <c r="M1870" s="18" t="n">
        <v>6089382.325291359</v>
      </c>
      <c r="N1870" s="18" t="n">
        <v>5995067.580040565</v>
      </c>
      <c r="O1870" s="19" t="n">
        <v>-94314.74525079411</v>
      </c>
      <c r="P1870" s="20" t="n">
        <v>-0.01548839278149306</v>
      </c>
      <c r="Q1870" s="27">
        <f>IF(O1870&gt;0,O1870,"")</f>
        <v/>
      </c>
      <c r="R1870" s="28">
        <f>IF(O1870&gt;0,P1870,"")</f>
        <v/>
      </c>
    </row>
    <row r="1871">
      <c r="A1871" t="inlineStr">
        <is>
          <t>330277</t>
        </is>
      </c>
      <c r="B1871" t="inlineStr">
        <is>
          <t>Corning Hospital</t>
        </is>
      </c>
      <c r="C1871" t="inlineStr">
        <is>
          <t>New York</t>
        </is>
      </c>
      <c r="D1871" t="inlineStr">
        <is>
          <t>NY</t>
        </is>
      </c>
      <c r="E1871" t="inlineStr">
        <is>
          <t>Middle Atlantic</t>
        </is>
      </c>
      <c r="F1871" t="inlineStr">
        <is>
          <t>IPPS</t>
        </is>
      </c>
      <c r="G1871" s="16" t="n">
        <v>1.3697</v>
      </c>
      <c r="H1871" s="16" t="n">
        <v>1.3012</v>
      </c>
      <c r="I1871" s="16" t="n">
        <v>1.4194</v>
      </c>
      <c r="J1871" s="16" t="n">
        <v>1.4057</v>
      </c>
      <c r="K1871" s="17" t="n">
        <v>932</v>
      </c>
      <c r="L1871" s="16" t="n">
        <v>1</v>
      </c>
      <c r="M1871" s="18" t="n">
        <v>11112543.12569291</v>
      </c>
      <c r="N1871" s="18" t="n">
        <v>10943404.00529619</v>
      </c>
      <c r="O1871" s="19" t="n">
        <v>-169139.120396724</v>
      </c>
      <c r="P1871" s="20" t="n">
        <v>-0.01522055919006186</v>
      </c>
      <c r="Q1871" s="27">
        <f>IF(O1871&gt;0,O1871,"")</f>
        <v/>
      </c>
      <c r="R1871" s="28">
        <f>IF(O1871&gt;0,P1871,"")</f>
        <v/>
      </c>
    </row>
    <row r="1872">
      <c r="A1872" t="inlineStr">
        <is>
          <t>330279</t>
        </is>
      </c>
      <c r="B1872" t="inlineStr">
        <is>
          <t>Mercy Hospital Of Buffalo</t>
        </is>
      </c>
      <c r="C1872" t="inlineStr">
        <is>
          <t>New York</t>
        </is>
      </c>
      <c r="D1872" t="inlineStr">
        <is>
          <t>NY</t>
        </is>
      </c>
      <c r="E1872" t="inlineStr">
        <is>
          <t>Middle Atlantic</t>
        </is>
      </c>
      <c r="F1872" t="inlineStr">
        <is>
          <t>Rural Referral Center (RRC)</t>
        </is>
      </c>
      <c r="G1872" s="16" t="n">
        <v>1.3697</v>
      </c>
      <c r="H1872" s="16" t="n">
        <v>1.3012</v>
      </c>
      <c r="I1872" s="16" t="n">
        <v>1.9582</v>
      </c>
      <c r="J1872" s="16" t="n">
        <v>1.9564</v>
      </c>
      <c r="K1872" s="17" t="n">
        <v>2814</v>
      </c>
      <c r="L1872" s="16" t="n">
        <v>1</v>
      </c>
      <c r="M1872" s="18" t="n">
        <v>46288582.91973959</v>
      </c>
      <c r="N1872" s="18" t="n">
        <v>45985998.70288651</v>
      </c>
      <c r="O1872" s="19" t="n">
        <v>-302584.2168530747</v>
      </c>
      <c r="P1872" s="20" t="n">
        <v>-0.006536908191329375</v>
      </c>
      <c r="Q1872" s="27">
        <f>IF(O1872&gt;0,O1872,"")</f>
        <v/>
      </c>
      <c r="R1872" s="28">
        <f>IF(O1872&gt;0,P1872,"")</f>
        <v/>
      </c>
    </row>
    <row r="1873">
      <c r="A1873" t="inlineStr">
        <is>
          <t>330285</t>
        </is>
      </c>
      <c r="B1873" t="inlineStr">
        <is>
          <t>Strong Memorial Hospital</t>
        </is>
      </c>
      <c r="C1873" t="inlineStr">
        <is>
          <t>New York</t>
        </is>
      </c>
      <c r="D1873" t="inlineStr">
        <is>
          <t>NY</t>
        </is>
      </c>
      <c r="E1873" t="inlineStr">
        <is>
          <t>Middle Atlantic</t>
        </is>
      </c>
      <c r="F1873" t="inlineStr">
        <is>
          <t>Rural Referral Center (RRC)</t>
        </is>
      </c>
      <c r="G1873" s="16" t="n">
        <v>1.3697</v>
      </c>
      <c r="H1873" s="16" t="n">
        <v>1.3012</v>
      </c>
      <c r="I1873" s="16" t="n">
        <v>2.5654</v>
      </c>
      <c r="J1873" s="16" t="n">
        <v>2.5681</v>
      </c>
      <c r="K1873" s="17" t="n">
        <v>4655</v>
      </c>
      <c r="L1873" s="16" t="n">
        <v>1</v>
      </c>
      <c r="M1873" s="18" t="n">
        <v>100315379.8262155</v>
      </c>
      <c r="N1873" s="18" t="n">
        <v>99856304.97813414</v>
      </c>
      <c r="O1873" s="19" t="n">
        <v>-459074.8480813503</v>
      </c>
      <c r="P1873" s="20" t="n">
        <v>-0.004576315704298215</v>
      </c>
      <c r="Q1873" s="27">
        <f>IF(O1873&gt;0,O1873,"")</f>
        <v/>
      </c>
      <c r="R1873" s="28">
        <f>IF(O1873&gt;0,P1873,"")</f>
        <v/>
      </c>
    </row>
    <row r="1874">
      <c r="A1874" t="inlineStr">
        <is>
          <t>330286</t>
        </is>
      </c>
      <c r="B1874" t="inlineStr">
        <is>
          <t>Good Samaritan Hospital Medical Center</t>
        </is>
      </c>
      <c r="C1874" t="inlineStr">
        <is>
          <t>New York</t>
        </is>
      </c>
      <c r="D1874" t="inlineStr">
        <is>
          <t>NY</t>
        </is>
      </c>
      <c r="E1874" t="inlineStr">
        <is>
          <t>Middle Atlantic</t>
        </is>
      </c>
      <c r="F1874" t="inlineStr">
        <is>
          <t>Rural Referral Center (RRC)</t>
        </is>
      </c>
      <c r="G1874" s="16" t="n">
        <v>1.3697</v>
      </c>
      <c r="H1874" s="16" t="n">
        <v>1.3012</v>
      </c>
      <c r="I1874" s="16" t="n">
        <v>1.9784</v>
      </c>
      <c r="J1874" s="16" t="n">
        <v>1.979</v>
      </c>
      <c r="K1874" s="17" t="n">
        <v>7501</v>
      </c>
      <c r="L1874" s="16" t="n">
        <v>1</v>
      </c>
      <c r="M1874" s="18" t="n">
        <v>124659682.0774413</v>
      </c>
      <c r="N1874" s="18" t="n">
        <v>123996331.1126092</v>
      </c>
      <c r="O1874" s="19" t="n">
        <v>-663350.9648321271</v>
      </c>
      <c r="P1874" s="20" t="n">
        <v>-0.005321295175612905</v>
      </c>
      <c r="Q1874" s="27">
        <f>IF(O1874&gt;0,O1874,"")</f>
        <v/>
      </c>
      <c r="R1874" s="28">
        <f>IF(O1874&gt;0,P1874,"")</f>
        <v/>
      </c>
    </row>
    <row r="1875">
      <c r="A1875" t="inlineStr">
        <is>
          <t>330304</t>
        </is>
      </c>
      <c r="B1875" t="inlineStr">
        <is>
          <t>White Plains Hospital Center</t>
        </is>
      </c>
      <c r="C1875" t="inlineStr">
        <is>
          <t>New York</t>
        </is>
      </c>
      <c r="D1875" t="inlineStr">
        <is>
          <t>NY</t>
        </is>
      </c>
      <c r="E1875" t="inlineStr">
        <is>
          <t>Middle Atlantic</t>
        </is>
      </c>
      <c r="F1875" t="inlineStr">
        <is>
          <t>Rural Referral Center (RRC)</t>
        </is>
      </c>
      <c r="G1875" s="16" t="n">
        <v>1.3697</v>
      </c>
      <c r="H1875" s="16" t="n">
        <v>1.326</v>
      </c>
      <c r="I1875" s="16" t="n">
        <v>1.9834</v>
      </c>
      <c r="J1875" s="16" t="n">
        <v>1.9833</v>
      </c>
      <c r="K1875" s="17" t="n">
        <v>7830</v>
      </c>
      <c r="L1875" s="16" t="n">
        <v>1</v>
      </c>
      <c r="M1875" s="18" t="n">
        <v>130456227.9669942</v>
      </c>
      <c r="N1875" s="18" t="n">
        <v>131487260.9543481</v>
      </c>
      <c r="O1875" s="19" t="n">
        <v>1031032.987353921</v>
      </c>
      <c r="P1875" s="20" t="n">
        <v>0.007903286822111515</v>
      </c>
      <c r="Q1875" s="27">
        <f>IF(O1875&gt;0,O1875,"")</f>
        <v/>
      </c>
      <c r="R1875" s="28">
        <f>IF(O1875&gt;0,P1875,"")</f>
        <v/>
      </c>
    </row>
    <row r="1876">
      <c r="A1876" t="inlineStr">
        <is>
          <t>330307</t>
        </is>
      </c>
      <c r="B1876" t="inlineStr">
        <is>
          <t>Cayuga Medical Center At Ithaca</t>
        </is>
      </c>
      <c r="C1876" t="inlineStr">
        <is>
          <t>New York</t>
        </is>
      </c>
      <c r="D1876" t="inlineStr">
        <is>
          <t>NY</t>
        </is>
      </c>
      <c r="E1876" t="inlineStr">
        <is>
          <t>Middle Atlantic</t>
        </is>
      </c>
      <c r="F1876" t="inlineStr">
        <is>
          <t>Sole Community Hospital (SCH)</t>
        </is>
      </c>
      <c r="G1876" s="16" t="n">
        <v>1.3697</v>
      </c>
      <c r="H1876" s="16" t="n">
        <v>1.3012</v>
      </c>
      <c r="I1876" s="16" t="n">
        <v>1.6164</v>
      </c>
      <c r="J1876" s="16" t="n">
        <v>1.6075</v>
      </c>
      <c r="K1876" s="17" t="n">
        <v>1336</v>
      </c>
      <c r="L1876" s="16" t="n">
        <v>1</v>
      </c>
      <c r="M1876" s="18" t="n">
        <v>18140449.57821018</v>
      </c>
      <c r="N1876" s="18" t="n">
        <v>17939127.44422096</v>
      </c>
      <c r="O1876" s="19" t="n">
        <v>-201322.1339892149</v>
      </c>
      <c r="P1876" s="20" t="n">
        <v>-0.0110979682791896</v>
      </c>
      <c r="Q1876" s="27">
        <f>IF(O1876&gt;0,O1876,"")</f>
        <v/>
      </c>
      <c r="R1876" s="28">
        <f>IF(O1876&gt;0,P1876,"")</f>
        <v/>
      </c>
    </row>
    <row r="1877">
      <c r="A1877" t="inlineStr">
        <is>
          <t>330331</t>
        </is>
      </c>
      <c r="B1877" t="inlineStr">
        <is>
          <t>Plainview Hospital</t>
        </is>
      </c>
      <c r="C1877" t="inlineStr">
        <is>
          <t>New York</t>
        </is>
      </c>
      <c r="D1877" t="inlineStr">
        <is>
          <t>NY</t>
        </is>
      </c>
      <c r="E1877" t="inlineStr">
        <is>
          <t>Middle Atlantic</t>
        </is>
      </c>
      <c r="F1877" t="inlineStr">
        <is>
          <t>IPPS</t>
        </is>
      </c>
      <c r="G1877" s="16" t="n">
        <v>1.3697</v>
      </c>
      <c r="H1877" s="16" t="n">
        <v>1.3012</v>
      </c>
      <c r="I1877" s="16" t="n">
        <v>1.5084</v>
      </c>
      <c r="J1877" s="16" t="n">
        <v>1.498</v>
      </c>
      <c r="K1877" s="17" t="n">
        <v>3847</v>
      </c>
      <c r="L1877" s="16" t="n">
        <v>1</v>
      </c>
      <c r="M1877" s="18" t="n">
        <v>48745155.05509572</v>
      </c>
      <c r="N1877" s="18" t="n">
        <v>48136873.03634779</v>
      </c>
      <c r="O1877" s="19" t="n">
        <v>-608282.0187479332</v>
      </c>
      <c r="P1877" s="20" t="n">
        <v>-0.01247882006038146</v>
      </c>
      <c r="Q1877" s="27">
        <f>IF(O1877&gt;0,O1877,"")</f>
        <v/>
      </c>
      <c r="R1877" s="28">
        <f>IF(O1877&gt;0,P1877,"")</f>
        <v/>
      </c>
    </row>
    <row r="1878">
      <c r="A1878" t="inlineStr">
        <is>
          <t>330332</t>
        </is>
      </c>
      <c r="B1878" t="inlineStr">
        <is>
          <t>St Joseph Hospital</t>
        </is>
      </c>
      <c r="C1878" t="inlineStr">
        <is>
          <t>New York</t>
        </is>
      </c>
      <c r="D1878" t="inlineStr">
        <is>
          <t>NY</t>
        </is>
      </c>
      <c r="E1878" t="inlineStr">
        <is>
          <t>Middle Atlantic</t>
        </is>
      </c>
      <c r="F1878" t="inlineStr">
        <is>
          <t>IPPS</t>
        </is>
      </c>
      <c r="G1878" s="16" t="n">
        <v>1.3697</v>
      </c>
      <c r="H1878" s="16" t="n">
        <v>1.3012</v>
      </c>
      <c r="I1878" s="16" t="n">
        <v>1.599</v>
      </c>
      <c r="J1878" s="16" t="n">
        <v>1.587</v>
      </c>
      <c r="K1878" s="17" t="n">
        <v>3039</v>
      </c>
      <c r="L1878" s="16" t="n">
        <v>1</v>
      </c>
      <c r="M1878" s="18" t="n">
        <v>40819897.5114086</v>
      </c>
      <c r="N1878" s="18" t="n">
        <v>40285754.54542293</v>
      </c>
      <c r="O1878" s="19" t="n">
        <v>-534142.9659856781</v>
      </c>
      <c r="P1878" s="20" t="n">
        <v>-0.01308535784139077</v>
      </c>
      <c r="Q1878" s="27">
        <f>IF(O1878&gt;0,O1878,"")</f>
        <v/>
      </c>
      <c r="R1878" s="28">
        <f>IF(O1878&gt;0,P1878,"")</f>
        <v/>
      </c>
    </row>
    <row r="1879">
      <c r="A1879" t="inlineStr">
        <is>
          <t>330350</t>
        </is>
      </c>
      <c r="B1879" t="inlineStr">
        <is>
          <t>Suny Health Science Center At Brooklyn University</t>
        </is>
      </c>
      <c r="C1879" t="inlineStr">
        <is>
          <t>New York</t>
        </is>
      </c>
      <c r="D1879" t="inlineStr">
        <is>
          <t>NY</t>
        </is>
      </c>
      <c r="E1879" t="inlineStr">
        <is>
          <t>Middle Atlantic</t>
        </is>
      </c>
      <c r="F1879" t="inlineStr">
        <is>
          <t>IPPS</t>
        </is>
      </c>
      <c r="G1879" s="16" t="n">
        <v>1.3697</v>
      </c>
      <c r="H1879" s="16" t="n">
        <v>1.326</v>
      </c>
      <c r="I1879" s="16" t="n">
        <v>1.7712</v>
      </c>
      <c r="J1879" s="16" t="n">
        <v>1.7615</v>
      </c>
      <c r="K1879" s="17" t="n">
        <v>895</v>
      </c>
      <c r="L1879" s="16" t="n">
        <v>1</v>
      </c>
      <c r="M1879" s="18" t="n">
        <v>13316294.30549103</v>
      </c>
      <c r="N1879" s="18" t="n">
        <v>13348706.59812244</v>
      </c>
      <c r="O1879" s="19" t="n">
        <v>32412.29263141192</v>
      </c>
      <c r="P1879" s="20" t="n">
        <v>0.002434032463374332</v>
      </c>
      <c r="Q1879" s="27">
        <f>IF(O1879&gt;0,O1879,"")</f>
        <v/>
      </c>
      <c r="R1879" s="28">
        <f>IF(O1879&gt;0,P1879,"")</f>
        <v/>
      </c>
    </row>
    <row r="1880">
      <c r="A1880" t="inlineStr">
        <is>
          <t>330386</t>
        </is>
      </c>
      <c r="B1880" t="inlineStr">
        <is>
          <t>Garnet Health  Medical Center Catskills</t>
        </is>
      </c>
      <c r="C1880" t="inlineStr">
        <is>
          <t>New York</t>
        </is>
      </c>
      <c r="D1880" t="inlineStr">
        <is>
          <t>NY</t>
        </is>
      </c>
      <c r="E1880" t="inlineStr">
        <is>
          <t>Middle Atlantic</t>
        </is>
      </c>
      <c r="F1880" t="inlineStr">
        <is>
          <t>SCH/RRC</t>
        </is>
      </c>
      <c r="G1880" s="16" t="n">
        <v>1.3697</v>
      </c>
      <c r="H1880" s="16" t="n">
        <v>1.3012</v>
      </c>
      <c r="I1880" s="16" t="n">
        <v>1.3677</v>
      </c>
      <c r="J1880" s="16" t="n">
        <v>1.3533</v>
      </c>
      <c r="K1880" s="17" t="n">
        <v>839</v>
      </c>
      <c r="L1880" s="16" t="n">
        <v>1</v>
      </c>
      <c r="M1880" s="18" t="n">
        <v>9639301.266218053</v>
      </c>
      <c r="N1880" s="18" t="n">
        <v>9484182.84512702</v>
      </c>
      <c r="O1880" s="19" t="n">
        <v>-155118.4210910331</v>
      </c>
      <c r="P1880" s="20" t="n">
        <v>-0.0160922889332925</v>
      </c>
      <c r="Q1880" s="27">
        <f>IF(O1880&gt;0,O1880,"")</f>
        <v/>
      </c>
      <c r="R1880" s="28">
        <f>IF(O1880&gt;0,P1880,"")</f>
        <v/>
      </c>
    </row>
    <row r="1881">
      <c r="A1881" t="inlineStr">
        <is>
          <t>330393</t>
        </is>
      </c>
      <c r="B1881" t="inlineStr">
        <is>
          <t>Stony Brook University Hospital</t>
        </is>
      </c>
      <c r="C1881" t="inlineStr">
        <is>
          <t>New York</t>
        </is>
      </c>
      <c r="D1881" t="inlineStr">
        <is>
          <t>NY</t>
        </is>
      </c>
      <c r="E1881" t="inlineStr">
        <is>
          <t>Middle Atlantic</t>
        </is>
      </c>
      <c r="F1881" t="inlineStr">
        <is>
          <t>Rural Referral Center (RRC)</t>
        </is>
      </c>
      <c r="G1881" s="16" t="n">
        <v>1.3697</v>
      </c>
      <c r="H1881" s="16" t="n">
        <v>1.3012</v>
      </c>
      <c r="I1881" s="16" t="n">
        <v>1.8009</v>
      </c>
      <c r="J1881" s="16" t="n">
        <v>1.8022</v>
      </c>
      <c r="K1881" s="17" t="n">
        <v>14747</v>
      </c>
      <c r="L1881" s="16" t="n">
        <v>1</v>
      </c>
      <c r="M1881" s="18" t="n">
        <v>223093041.5351067</v>
      </c>
      <c r="N1881" s="18" t="n">
        <v>221998756.1315278</v>
      </c>
      <c r="O1881" s="19" t="n">
        <v>-1094285.403578907</v>
      </c>
      <c r="P1881" s="20" t="n">
        <v>-0.004905062910295689</v>
      </c>
      <c r="Q1881" s="27">
        <f>IF(O1881&gt;0,O1881,"")</f>
        <v/>
      </c>
      <c r="R1881" s="28">
        <f>IF(O1881&gt;0,P1881,"")</f>
        <v/>
      </c>
    </row>
    <row r="1882">
      <c r="A1882" t="inlineStr">
        <is>
          <t>330394</t>
        </is>
      </c>
      <c r="B1882" t="inlineStr">
        <is>
          <t>United Health Services Hospitals, Inc</t>
        </is>
      </c>
      <c r="C1882" t="inlineStr">
        <is>
          <t>New York</t>
        </is>
      </c>
      <c r="D1882" t="inlineStr">
        <is>
          <t>NY</t>
        </is>
      </c>
      <c r="E1882" t="inlineStr">
        <is>
          <t>Middle Atlantic</t>
        </is>
      </c>
      <c r="F1882" t="inlineStr">
        <is>
          <t>Rural Referral Center (RRC)</t>
        </is>
      </c>
      <c r="G1882" s="16" t="n">
        <v>1.3697</v>
      </c>
      <c r="H1882" s="16" t="n">
        <v>1.3012</v>
      </c>
      <c r="I1882" s="16" t="n">
        <v>2.0958</v>
      </c>
      <c r="J1882" s="16" t="n">
        <v>2.0938</v>
      </c>
      <c r="K1882" s="17" t="n">
        <v>3603</v>
      </c>
      <c r="L1882" s="16" t="n">
        <v>1</v>
      </c>
      <c r="M1882" s="18" t="n">
        <v>63431772.07033801</v>
      </c>
      <c r="N1882" s="18" t="n">
        <v>63014911.85073877</v>
      </c>
      <c r="O1882" s="19" t="n">
        <v>-416860.2195992395</v>
      </c>
      <c r="P1882" s="20" t="n">
        <v>-0.006571788963060861</v>
      </c>
      <c r="Q1882" s="27">
        <f>IF(O1882&gt;0,O1882,"")</f>
        <v/>
      </c>
      <c r="R1882" s="28">
        <f>IF(O1882&gt;0,P1882,"")</f>
        <v/>
      </c>
    </row>
    <row r="1883">
      <c r="A1883" t="inlineStr">
        <is>
          <t>330395</t>
        </is>
      </c>
      <c r="B1883" t="inlineStr">
        <is>
          <t>St John'S Episcopal Hospital At South Shore</t>
        </is>
      </c>
      <c r="C1883" t="inlineStr">
        <is>
          <t>New York</t>
        </is>
      </c>
      <c r="D1883" t="inlineStr">
        <is>
          <t>NY</t>
        </is>
      </c>
      <c r="E1883" t="inlineStr">
        <is>
          <t>Middle Atlantic</t>
        </is>
      </c>
      <c r="F1883" t="inlineStr">
        <is>
          <t>Rural Referral Center (RRC)</t>
        </is>
      </c>
      <c r="G1883" s="16" t="n">
        <v>1.3697</v>
      </c>
      <c r="H1883" s="16" t="n">
        <v>1.326</v>
      </c>
      <c r="I1883" s="16" t="n">
        <v>1.6783</v>
      </c>
      <c r="J1883" s="16" t="n">
        <v>1.6657</v>
      </c>
      <c r="K1883" s="17" t="n">
        <v>1970</v>
      </c>
      <c r="L1883" s="16" t="n">
        <v>1</v>
      </c>
      <c r="M1883" s="18" t="n">
        <v>27773369.16664397</v>
      </c>
      <c r="N1883" s="18" t="n">
        <v>27784111.71507925</v>
      </c>
      <c r="O1883" s="19" t="n">
        <v>10742.54843527824</v>
      </c>
      <c r="P1883" s="20" t="n">
        <v>0.0003867931316082501</v>
      </c>
      <c r="Q1883" s="27">
        <f>IF(O1883&gt;0,O1883,"")</f>
        <v/>
      </c>
      <c r="R1883" s="28">
        <f>IF(O1883&gt;0,P1883,"")</f>
        <v/>
      </c>
    </row>
    <row r="1884">
      <c r="A1884" t="inlineStr">
        <is>
          <t>330396</t>
        </is>
      </c>
      <c r="B1884" t="inlineStr">
        <is>
          <t>Woodhull Medical &amp; Mental Health Center</t>
        </is>
      </c>
      <c r="C1884" t="inlineStr">
        <is>
          <t>New York</t>
        </is>
      </c>
      <c r="D1884" t="inlineStr">
        <is>
          <t>NY</t>
        </is>
      </c>
      <c r="E1884" t="inlineStr">
        <is>
          <t>Middle Atlantic</t>
        </is>
      </c>
      <c r="F1884" t="inlineStr">
        <is>
          <t>IPPS</t>
        </is>
      </c>
      <c r="G1884" s="16" t="n">
        <v>1.3697</v>
      </c>
      <c r="H1884" s="16" t="n">
        <v>1.326</v>
      </c>
      <c r="I1884" s="16" t="n">
        <v>1.7587</v>
      </c>
      <c r="J1884" s="16" t="n">
        <v>1.7438</v>
      </c>
      <c r="K1884" s="17" t="n">
        <v>631</v>
      </c>
      <c r="L1884" s="16" t="n">
        <v>1</v>
      </c>
      <c r="M1884" s="18" t="n">
        <v>9322102.395426339</v>
      </c>
      <c r="N1884" s="18" t="n">
        <v>9316644.778699929</v>
      </c>
      <c r="O1884" s="19" t="n">
        <v>-5457.616726409644</v>
      </c>
      <c r="P1884" s="20" t="n">
        <v>-0.0005854491288453654</v>
      </c>
      <c r="Q1884" s="27">
        <f>IF(O1884&gt;0,O1884,"")</f>
        <v/>
      </c>
      <c r="R1884" s="28">
        <f>IF(O1884&gt;0,P1884,"")</f>
        <v/>
      </c>
    </row>
    <row r="1885">
      <c r="A1885" t="inlineStr">
        <is>
          <t>330399</t>
        </is>
      </c>
      <c r="B1885" t="inlineStr">
        <is>
          <t>St Barnabas Hospital</t>
        </is>
      </c>
      <c r="C1885" t="inlineStr">
        <is>
          <t>New York</t>
        </is>
      </c>
      <c r="D1885" t="inlineStr">
        <is>
          <t>NY</t>
        </is>
      </c>
      <c r="E1885" t="inlineStr">
        <is>
          <t>Middle Atlantic</t>
        </is>
      </c>
      <c r="F1885" t="inlineStr">
        <is>
          <t>Rural Referral Center (RRC)</t>
        </is>
      </c>
      <c r="G1885" s="16" t="n">
        <v>1.3697</v>
      </c>
      <c r="H1885" s="16" t="n">
        <v>1.326</v>
      </c>
      <c r="I1885" s="16" t="n">
        <v>1.9197</v>
      </c>
      <c r="J1885" s="16" t="n">
        <v>1.9056</v>
      </c>
      <c r="K1885" s="17" t="n">
        <v>809</v>
      </c>
      <c r="L1885" s="16" t="n">
        <v>1</v>
      </c>
      <c r="M1885" s="18" t="n">
        <v>13045917.64583754</v>
      </c>
      <c r="N1885" s="18" t="n">
        <v>13053103.16236076</v>
      </c>
      <c r="O1885" s="19" t="n">
        <v>7185.516523221508</v>
      </c>
      <c r="P1885" s="20" t="n">
        <v>0.000550786592272728</v>
      </c>
      <c r="Q1885" s="27">
        <f>IF(O1885&gt;0,O1885,"")</f>
        <v/>
      </c>
      <c r="R1885" s="28">
        <f>IF(O1885&gt;0,P1885,"")</f>
        <v/>
      </c>
    </row>
    <row r="1886">
      <c r="A1886" t="inlineStr">
        <is>
          <t>330401</t>
        </is>
      </c>
      <c r="B1886" t="inlineStr">
        <is>
          <t>St Catherine Of Siena Hospital</t>
        </is>
      </c>
      <c r="C1886" t="inlineStr">
        <is>
          <t>New York</t>
        </is>
      </c>
      <c r="D1886" t="inlineStr">
        <is>
          <t>NY</t>
        </is>
      </c>
      <c r="E1886" t="inlineStr">
        <is>
          <t>Middle Atlantic</t>
        </is>
      </c>
      <c r="F1886" t="inlineStr">
        <is>
          <t>IPPS</t>
        </is>
      </c>
      <c r="G1886" s="16" t="n">
        <v>1.3697</v>
      </c>
      <c r="H1886" s="16" t="n">
        <v>1.3012</v>
      </c>
      <c r="I1886" s="16" t="n">
        <v>1.5872</v>
      </c>
      <c r="J1886" s="16" t="n">
        <v>1.5769</v>
      </c>
      <c r="K1886" s="17" t="n">
        <v>4224</v>
      </c>
      <c r="L1886" s="16" t="n">
        <v>1</v>
      </c>
      <c r="M1886" s="18" t="n">
        <v>56318140.96099777</v>
      </c>
      <c r="N1886" s="18" t="n">
        <v>55638054.83378325</v>
      </c>
      <c r="O1886" s="19" t="n">
        <v>-680086.1272145212</v>
      </c>
      <c r="P1886" s="20" t="n">
        <v>-0.01207579148760439</v>
      </c>
      <c r="Q1886" s="27">
        <f>IF(O1886&gt;0,O1886,"")</f>
        <v/>
      </c>
      <c r="R1886" s="28">
        <f>IF(O1886&gt;0,P1886,"")</f>
        <v/>
      </c>
    </row>
    <row r="1887">
      <c r="A1887" t="inlineStr">
        <is>
          <t>330406</t>
        </is>
      </c>
      <c r="B1887" t="inlineStr">
        <is>
          <t>Sunnyview Hospital And Rehabilitation Center</t>
        </is>
      </c>
      <c r="C1887" t="inlineStr">
        <is>
          <t>New York</t>
        </is>
      </c>
      <c r="D1887" t="inlineStr">
        <is>
          <t>NY</t>
        </is>
      </c>
      <c r="E1887" t="inlineStr">
        <is>
          <t>Middle Atlantic</t>
        </is>
      </c>
      <c r="F1887" t="inlineStr">
        <is>
          <t>IPPS</t>
        </is>
      </c>
      <c r="G1887" s="16" t="n">
        <v>1.3697</v>
      </c>
      <c r="H1887" s="16" t="n">
        <v>1.3012</v>
      </c>
      <c r="I1887" s="16" t="n">
        <v>1.4388</v>
      </c>
      <c r="J1887" s="16" t="n">
        <v>1.3801</v>
      </c>
      <c r="K1887" s="17" t="n">
        <v>140</v>
      </c>
      <c r="L1887" s="16" t="n">
        <v>1</v>
      </c>
      <c r="M1887" s="18" t="n">
        <v>1692081.241858355</v>
      </c>
      <c r="N1887" s="18" t="n">
        <v>1613921.722654711</v>
      </c>
      <c r="O1887" s="19" t="n">
        <v>-78159.51920364448</v>
      </c>
      <c r="P1887" s="20" t="n">
        <v>-0.04619135137849796</v>
      </c>
      <c r="Q1887" s="27">
        <f>IF(O1887&gt;0,O1887,"")</f>
        <v/>
      </c>
      <c r="R1887" s="28">
        <f>IF(O1887&gt;0,P1887,"")</f>
        <v/>
      </c>
    </row>
    <row r="1888">
      <c r="A1888" t="inlineStr">
        <is>
          <t>340001</t>
        </is>
      </c>
      <c r="B1888" t="inlineStr">
        <is>
          <t>Atrium Health Cabarrus</t>
        </is>
      </c>
      <c r="C1888" t="inlineStr">
        <is>
          <t>North Carolina</t>
        </is>
      </c>
      <c r="D1888" t="inlineStr">
        <is>
          <t>NC</t>
        </is>
      </c>
      <c r="E1888" t="inlineStr">
        <is>
          <t>South Atlantic</t>
        </is>
      </c>
      <c r="F1888" t="inlineStr">
        <is>
          <t>IPPS</t>
        </is>
      </c>
      <c r="G1888" s="16" t="n">
        <v>0.9186</v>
      </c>
      <c r="H1888" s="16" t="n">
        <v>0.9431</v>
      </c>
      <c r="I1888" s="16" t="n">
        <v>1.8873</v>
      </c>
      <c r="J1888" s="16" t="n">
        <v>1.8866</v>
      </c>
      <c r="K1888" s="17" t="n">
        <v>4831</v>
      </c>
      <c r="L1888" s="16" t="n">
        <v>1</v>
      </c>
      <c r="M1888" s="18" t="n">
        <v>58460059.13913869</v>
      </c>
      <c r="N1888" s="18" t="n">
        <v>61265938.34288552</v>
      </c>
      <c r="O1888" s="19" t="n">
        <v>2805879.203746825</v>
      </c>
      <c r="P1888" s="20" t="n">
        <v>0.04799651668276032</v>
      </c>
      <c r="Q1888" s="27">
        <f>IF(O1888&gt;0,O1888,"")</f>
        <v/>
      </c>
      <c r="R1888" s="28">
        <f>IF(O1888&gt;0,P1888,"")</f>
        <v/>
      </c>
    </row>
    <row r="1889">
      <c r="A1889" t="inlineStr">
        <is>
          <t>340002</t>
        </is>
      </c>
      <c r="B1889" t="inlineStr">
        <is>
          <t>Memorial Mission Hospital And Asheville Surgery Ce</t>
        </is>
      </c>
      <c r="C1889" t="inlineStr">
        <is>
          <t>North Carolina</t>
        </is>
      </c>
      <c r="D1889" t="inlineStr">
        <is>
          <t>NC</t>
        </is>
      </c>
      <c r="E1889" t="inlineStr">
        <is>
          <t>South Atlantic</t>
        </is>
      </c>
      <c r="F1889" t="inlineStr">
        <is>
          <t>Rural Referral Center (RRC)</t>
        </is>
      </c>
      <c r="G1889" s="16" t="n">
        <v>0.8925999999999999</v>
      </c>
      <c r="H1889" s="16" t="n">
        <v>0.9223</v>
      </c>
      <c r="I1889" s="16" t="n">
        <v>2.0847</v>
      </c>
      <c r="J1889" s="16" t="n">
        <v>2.088</v>
      </c>
      <c r="K1889" s="17" t="n">
        <v>10632</v>
      </c>
      <c r="L1889" s="16" t="n">
        <v>1</v>
      </c>
      <c r="M1889" s="18" t="n">
        <v>139702308.2325182</v>
      </c>
      <c r="N1889" s="18" t="n">
        <v>147232289.475029</v>
      </c>
      <c r="O1889" s="19" t="n">
        <v>7529981.242510825</v>
      </c>
      <c r="P1889" s="20" t="n">
        <v>0.05390019204248258</v>
      </c>
      <c r="Q1889" s="27">
        <f>IF(O1889&gt;0,O1889,"")</f>
        <v/>
      </c>
      <c r="R1889" s="28">
        <f>IF(O1889&gt;0,P1889,"")</f>
        <v/>
      </c>
    </row>
    <row r="1890">
      <c r="A1890" t="inlineStr">
        <is>
          <t>340003</t>
        </is>
      </c>
      <c r="B1890" t="inlineStr">
        <is>
          <t>Northern Regional Hospital</t>
        </is>
      </c>
      <c r="C1890" t="inlineStr">
        <is>
          <t>North Carolina</t>
        </is>
      </c>
      <c r="D1890" t="inlineStr">
        <is>
          <t>NC</t>
        </is>
      </c>
      <c r="E1890" t="inlineStr">
        <is>
          <t>South Atlantic</t>
        </is>
      </c>
      <c r="F1890" t="inlineStr">
        <is>
          <t>IPPS</t>
        </is>
      </c>
      <c r="G1890" s="16" t="n">
        <v>0.8925999999999999</v>
      </c>
      <c r="H1890" s="16" t="n">
        <v>0.9223</v>
      </c>
      <c r="I1890" s="16" t="n">
        <v>1.4961</v>
      </c>
      <c r="J1890" s="16" t="n">
        <v>1.4852</v>
      </c>
      <c r="K1890" s="17" t="n">
        <v>718</v>
      </c>
      <c r="L1890" s="16" t="n">
        <v>1</v>
      </c>
      <c r="M1890" s="18" t="n">
        <v>6770646.111361302</v>
      </c>
      <c r="N1890" s="18" t="n">
        <v>7072402.809297639</v>
      </c>
      <c r="O1890" s="19" t="n">
        <v>301756.6979363374</v>
      </c>
      <c r="P1890" s="20" t="n">
        <v>0.0445683754509016</v>
      </c>
      <c r="Q1890" s="27">
        <f>IF(O1890&gt;0,O1890,"")</f>
        <v/>
      </c>
      <c r="R1890" s="28">
        <f>IF(O1890&gt;0,P1890,"")</f>
        <v/>
      </c>
    </row>
    <row r="1891">
      <c r="A1891" t="inlineStr">
        <is>
          <t>340004</t>
        </is>
      </c>
      <c r="B1891" t="inlineStr">
        <is>
          <t>High Point Regional Hospital</t>
        </is>
      </c>
      <c r="C1891" t="inlineStr">
        <is>
          <t>North Carolina</t>
        </is>
      </c>
      <c r="D1891" t="inlineStr">
        <is>
          <t>NC</t>
        </is>
      </c>
      <c r="E1891" t="inlineStr">
        <is>
          <t>South Atlantic</t>
        </is>
      </c>
      <c r="F1891" t="inlineStr">
        <is>
          <t>Rural Referral Center (RRC)</t>
        </is>
      </c>
      <c r="G1891" s="16" t="n">
        <v>0.9155</v>
      </c>
      <c r="H1891" s="16" t="n">
        <v>0.9223</v>
      </c>
      <c r="I1891" s="16" t="n">
        <v>1.5957</v>
      </c>
      <c r="J1891" s="16" t="n">
        <v>1.5875</v>
      </c>
      <c r="K1891" s="17" t="n">
        <v>1899</v>
      </c>
      <c r="L1891" s="16" t="n">
        <v>1</v>
      </c>
      <c r="M1891" s="18" t="n">
        <v>19389986.75755356</v>
      </c>
      <c r="N1891" s="18" t="n">
        <v>19993844.12187646</v>
      </c>
      <c r="O1891" s="19" t="n">
        <v>603857.3643229045</v>
      </c>
      <c r="P1891" s="20" t="n">
        <v>0.03114274248215595</v>
      </c>
      <c r="Q1891" s="27">
        <f>IF(O1891&gt;0,O1891,"")</f>
        <v/>
      </c>
      <c r="R1891" s="28">
        <f>IF(O1891&gt;0,P1891,"")</f>
        <v/>
      </c>
    </row>
    <row r="1892">
      <c r="A1892" t="inlineStr">
        <is>
          <t>340008</t>
        </is>
      </c>
      <c r="B1892" t="inlineStr">
        <is>
          <t>Scotland Memorial Hospital</t>
        </is>
      </c>
      <c r="C1892" t="inlineStr">
        <is>
          <t>North Carolina</t>
        </is>
      </c>
      <c r="D1892" t="inlineStr">
        <is>
          <t>NC</t>
        </is>
      </c>
      <c r="E1892" t="inlineStr">
        <is>
          <t>South Atlantic</t>
        </is>
      </c>
      <c r="F1892" t="inlineStr">
        <is>
          <t>IPPS</t>
        </is>
      </c>
      <c r="G1892" s="16" t="n">
        <v>0.9061</v>
      </c>
      <c r="H1892" s="16" t="n">
        <v>0.9223</v>
      </c>
      <c r="I1892" s="16" t="n">
        <v>1.5751</v>
      </c>
      <c r="J1892" s="16" t="n">
        <v>1.5601</v>
      </c>
      <c r="K1892" s="17" t="n">
        <v>759</v>
      </c>
      <c r="L1892" s="16" t="n">
        <v>1</v>
      </c>
      <c r="M1892" s="18" t="n">
        <v>7602771.895282306</v>
      </c>
      <c r="N1892" s="18" t="n">
        <v>7853293.271414449</v>
      </c>
      <c r="O1892" s="19" t="n">
        <v>250521.3761321427</v>
      </c>
      <c r="P1892" s="20" t="n">
        <v>0.03295132085806717</v>
      </c>
      <c r="Q1892" s="27">
        <f>IF(O1892&gt;0,O1892,"")</f>
        <v/>
      </c>
      <c r="R1892" s="28">
        <f>IF(O1892&gt;0,P1892,"")</f>
        <v/>
      </c>
    </row>
    <row r="1893">
      <c r="A1893" t="inlineStr">
        <is>
          <t>340010</t>
        </is>
      </c>
      <c r="B1893" t="inlineStr">
        <is>
          <t>Unc Health Wayne</t>
        </is>
      </c>
      <c r="C1893" t="inlineStr">
        <is>
          <t>North Carolina</t>
        </is>
      </c>
      <c r="D1893" t="inlineStr">
        <is>
          <t>NC</t>
        </is>
      </c>
      <c r="E1893" t="inlineStr">
        <is>
          <t>South Atlantic</t>
        </is>
      </c>
      <c r="F1893" t="inlineStr">
        <is>
          <t>SCH/RRC</t>
        </is>
      </c>
      <c r="G1893" s="16" t="n">
        <v>0.9336</v>
      </c>
      <c r="H1893" s="16" t="n">
        <v>0.9684</v>
      </c>
      <c r="I1893" s="16" t="n">
        <v>1.5221</v>
      </c>
      <c r="J1893" s="16" t="n">
        <v>1.5135</v>
      </c>
      <c r="K1893" s="17" t="n">
        <v>2191</v>
      </c>
      <c r="L1893" s="16" t="n">
        <v>1</v>
      </c>
      <c r="M1893" s="18" t="n">
        <v>21592342.02191548</v>
      </c>
      <c r="N1893" s="18" t="n">
        <v>22653311.0694294</v>
      </c>
      <c r="O1893" s="19" t="n">
        <v>1060969.047513913</v>
      </c>
      <c r="P1893" s="20" t="n">
        <v>0.04913635799382329</v>
      </c>
      <c r="Q1893" s="27">
        <f>IF(O1893&gt;0,O1893,"")</f>
        <v/>
      </c>
      <c r="R1893" s="28">
        <f>IF(O1893&gt;0,P1893,"")</f>
        <v/>
      </c>
    </row>
    <row r="1894">
      <c r="A1894" t="inlineStr">
        <is>
          <t>340013</t>
        </is>
      </c>
      <c r="B1894" t="inlineStr">
        <is>
          <t>Rutherford Regional Medical Center</t>
        </is>
      </c>
      <c r="C1894" t="inlineStr">
        <is>
          <t>North Carolina</t>
        </is>
      </c>
      <c r="D1894" t="inlineStr">
        <is>
          <t>NC</t>
        </is>
      </c>
      <c r="E1894" t="inlineStr">
        <is>
          <t>South Atlantic</t>
        </is>
      </c>
      <c r="F1894" t="inlineStr">
        <is>
          <t>SCH/RRC</t>
        </is>
      </c>
      <c r="G1894" s="16" t="n">
        <v>0.8925999999999999</v>
      </c>
      <c r="H1894" s="16" t="n">
        <v>0.9223</v>
      </c>
      <c r="I1894" s="16" t="n">
        <v>1.6123</v>
      </c>
      <c r="J1894" s="16" t="n">
        <v>1.6139</v>
      </c>
      <c r="K1894" s="17" t="n">
        <v>722</v>
      </c>
      <c r="L1894" s="16" t="n">
        <v>1</v>
      </c>
      <c r="M1894" s="18" t="n">
        <v>7337161.846149228</v>
      </c>
      <c r="N1894" s="18" t="n">
        <v>7728076.675392359</v>
      </c>
      <c r="O1894" s="19" t="n">
        <v>390914.829243131</v>
      </c>
      <c r="P1894" s="20" t="n">
        <v>0.05327875238956264</v>
      </c>
      <c r="Q1894" s="27">
        <f>IF(O1894&gt;0,O1894,"")</f>
        <v/>
      </c>
      <c r="R1894" s="28">
        <f>IF(O1894&gt;0,P1894,"")</f>
        <v/>
      </c>
    </row>
    <row r="1895">
      <c r="A1895" t="inlineStr">
        <is>
          <t>340014</t>
        </is>
      </c>
      <c r="B1895" t="inlineStr">
        <is>
          <t>Novant Health Forsyth Medical Center</t>
        </is>
      </c>
      <c r="C1895" t="inlineStr">
        <is>
          <t>North Carolina</t>
        </is>
      </c>
      <c r="D1895" t="inlineStr">
        <is>
          <t>NC</t>
        </is>
      </c>
      <c r="E1895" t="inlineStr">
        <is>
          <t>South Atlantic</t>
        </is>
      </c>
      <c r="F1895" t="inlineStr">
        <is>
          <t>Rural Referral Center (RRC)</t>
        </is>
      </c>
      <c r="G1895" s="16" t="n">
        <v>0.9155</v>
      </c>
      <c r="H1895" s="16" t="n">
        <v>0.9592000000000001</v>
      </c>
      <c r="I1895" s="16" t="n">
        <v>1.9373</v>
      </c>
      <c r="J1895" s="16" t="n">
        <v>1.9425</v>
      </c>
      <c r="K1895" s="17" t="n">
        <v>7320</v>
      </c>
      <c r="L1895" s="16" t="n">
        <v>1</v>
      </c>
      <c r="M1895" s="18" t="n">
        <v>90742191.20560753</v>
      </c>
      <c r="N1895" s="18" t="n">
        <v>96570592.56434116</v>
      </c>
      <c r="O1895" s="19" t="n">
        <v>5828401.358733624</v>
      </c>
      <c r="P1895" s="20" t="n">
        <v>0.06423033520898105</v>
      </c>
      <c r="Q1895" s="27">
        <f>IF(O1895&gt;0,O1895,"")</f>
        <v/>
      </c>
      <c r="R1895" s="28">
        <f>IF(O1895&gt;0,P1895,"")</f>
        <v/>
      </c>
    </row>
    <row r="1896">
      <c r="A1896" t="inlineStr">
        <is>
          <t>340015</t>
        </is>
      </c>
      <c r="B1896" t="inlineStr">
        <is>
          <t>Novant Health Rowan Medical Center</t>
        </is>
      </c>
      <c r="C1896" t="inlineStr">
        <is>
          <t>North Carolina</t>
        </is>
      </c>
      <c r="D1896" t="inlineStr">
        <is>
          <t>NC</t>
        </is>
      </c>
      <c r="E1896" t="inlineStr">
        <is>
          <t>South Atlantic</t>
        </is>
      </c>
      <c r="F1896" t="inlineStr">
        <is>
          <t>Rural Referral Center (RRC)</t>
        </is>
      </c>
      <c r="G1896" s="16" t="n">
        <v>0.9186</v>
      </c>
      <c r="H1896" s="16" t="n">
        <v>0.9399</v>
      </c>
      <c r="I1896" s="16" t="n">
        <v>1.6189</v>
      </c>
      <c r="J1896" s="16" t="n">
        <v>1.6121</v>
      </c>
      <c r="K1896" s="17" t="n">
        <v>1488</v>
      </c>
      <c r="L1896" s="16" t="n">
        <v>1</v>
      </c>
      <c r="M1896" s="18" t="n">
        <v>15445580.21423409</v>
      </c>
      <c r="N1896" s="18" t="n">
        <v>16091742.06698982</v>
      </c>
      <c r="O1896" s="19" t="n">
        <v>646161.8527557347</v>
      </c>
      <c r="P1896" s="20" t="n">
        <v>0.0418347413171475</v>
      </c>
      <c r="Q1896" s="27">
        <f>IF(O1896&gt;0,O1896,"")</f>
        <v/>
      </c>
      <c r="R1896" s="28">
        <f>IF(O1896&gt;0,P1896,"")</f>
        <v/>
      </c>
    </row>
    <row r="1897">
      <c r="A1897" t="inlineStr">
        <is>
          <t>340016</t>
        </is>
      </c>
      <c r="B1897" t="inlineStr">
        <is>
          <t>Harris Regional Hospital</t>
        </is>
      </c>
      <c r="C1897" t="inlineStr">
        <is>
          <t>North Carolina</t>
        </is>
      </c>
      <c r="D1897" t="inlineStr">
        <is>
          <t>NC</t>
        </is>
      </c>
      <c r="E1897" t="inlineStr">
        <is>
          <t>South Atlantic</t>
        </is>
      </c>
      <c r="F1897" t="inlineStr">
        <is>
          <t>IPPS</t>
        </is>
      </c>
      <c r="G1897" s="16" t="n">
        <v>0.8925999999999999</v>
      </c>
      <c r="H1897" s="16" t="n">
        <v>0.9223</v>
      </c>
      <c r="I1897" s="16" t="n">
        <v>1.5454</v>
      </c>
      <c r="J1897" s="16" t="n">
        <v>1.5387</v>
      </c>
      <c r="K1897" s="17" t="n">
        <v>633</v>
      </c>
      <c r="L1897" s="16" t="n">
        <v>1</v>
      </c>
      <c r="M1897" s="18" t="n">
        <v>6165803.293591266</v>
      </c>
      <c r="N1897" s="18" t="n">
        <v>6459743.401644371</v>
      </c>
      <c r="O1897" s="19" t="n">
        <v>293940.108053104</v>
      </c>
      <c r="P1897" s="20" t="n">
        <v>0.04767263794461709</v>
      </c>
      <c r="Q1897" s="27">
        <f>IF(O1897&gt;0,O1897,"")</f>
        <v/>
      </c>
      <c r="R1897" s="28">
        <f>IF(O1897&gt;0,P1897,"")</f>
        <v/>
      </c>
    </row>
    <row r="1898">
      <c r="A1898" t="inlineStr">
        <is>
          <t>340017</t>
        </is>
      </c>
      <c r="B1898" t="inlineStr">
        <is>
          <t>Margaret R Pardee Memorial Hospital</t>
        </is>
      </c>
      <c r="C1898" t="inlineStr">
        <is>
          <t>North Carolina</t>
        </is>
      </c>
      <c r="D1898" t="inlineStr">
        <is>
          <t>NC</t>
        </is>
      </c>
      <c r="E1898" t="inlineStr">
        <is>
          <t>South Atlantic</t>
        </is>
      </c>
      <c r="F1898" t="inlineStr">
        <is>
          <t>Rural Referral Center (RRC)</t>
        </is>
      </c>
      <c r="G1898" s="16" t="n">
        <v>0.8925999999999999</v>
      </c>
      <c r="H1898" s="16" t="n">
        <v>0.9223</v>
      </c>
      <c r="I1898" s="16" t="n">
        <v>1.5493</v>
      </c>
      <c r="J1898" s="16" t="n">
        <v>1.5438</v>
      </c>
      <c r="K1898" s="17" t="n">
        <v>2286</v>
      </c>
      <c r="L1898" s="16" t="n">
        <v>1</v>
      </c>
      <c r="M1898" s="18" t="n">
        <v>22323217.6904884</v>
      </c>
      <c r="N1898" s="18" t="n">
        <v>23405874.1651965</v>
      </c>
      <c r="O1898" s="19" t="n">
        <v>1082656.474708099</v>
      </c>
      <c r="P1898" s="20" t="n">
        <v>0.0484991227393443</v>
      </c>
      <c r="Q1898" s="27">
        <f>IF(O1898&gt;0,O1898,"")</f>
        <v/>
      </c>
      <c r="R1898" s="28">
        <f>IF(O1898&gt;0,P1898,"")</f>
        <v/>
      </c>
    </row>
    <row r="1899">
      <c r="A1899" t="inlineStr">
        <is>
          <t>340020</t>
        </is>
      </c>
      <c r="B1899" t="inlineStr">
        <is>
          <t>Central Carolina Hospital</t>
        </is>
      </c>
      <c r="C1899" t="inlineStr">
        <is>
          <t>North Carolina</t>
        </is>
      </c>
      <c r="D1899" t="inlineStr">
        <is>
          <t>NC</t>
        </is>
      </c>
      <c r="E1899" t="inlineStr">
        <is>
          <t>South Atlantic</t>
        </is>
      </c>
      <c r="F1899" t="inlineStr">
        <is>
          <t>IPPS</t>
        </is>
      </c>
      <c r="G1899" s="16" t="n">
        <v>0.8925999999999999</v>
      </c>
      <c r="H1899" s="16" t="n">
        <v>0.9223</v>
      </c>
      <c r="I1899" s="16" t="n">
        <v>1.44</v>
      </c>
      <c r="J1899" s="16" t="n">
        <v>1.4246</v>
      </c>
      <c r="K1899" s="17" t="n">
        <v>599</v>
      </c>
      <c r="L1899" s="16" t="n">
        <v>1</v>
      </c>
      <c r="M1899" s="18" t="n">
        <v>5436687.392620818</v>
      </c>
      <c r="N1899" s="18" t="n">
        <v>5659490.89534205</v>
      </c>
      <c r="O1899" s="19" t="n">
        <v>222803.5027212324</v>
      </c>
      <c r="P1899" s="20" t="n">
        <v>0.04098148130121334</v>
      </c>
      <c r="Q1899" s="27">
        <f>IF(O1899&gt;0,O1899,"")</f>
        <v/>
      </c>
      <c r="R1899" s="28">
        <f>IF(O1899&gt;0,P1899,"")</f>
        <v/>
      </c>
    </row>
    <row r="1900">
      <c r="A1900" t="inlineStr">
        <is>
          <t>340021</t>
        </is>
      </c>
      <c r="B1900" t="inlineStr">
        <is>
          <t>Atrium Health Cleveland</t>
        </is>
      </c>
      <c r="C1900" t="inlineStr">
        <is>
          <t>North Carolina</t>
        </is>
      </c>
      <c r="D1900" t="inlineStr">
        <is>
          <t>NC</t>
        </is>
      </c>
      <c r="E1900" t="inlineStr">
        <is>
          <t>South Atlantic</t>
        </is>
      </c>
      <c r="F1900" t="inlineStr">
        <is>
          <t>Rural Referral Center (RRC)</t>
        </is>
      </c>
      <c r="G1900" s="16" t="n">
        <v>0.9061</v>
      </c>
      <c r="H1900" s="16" t="n">
        <v>0.9431</v>
      </c>
      <c r="I1900" s="16" t="n">
        <v>1.3901</v>
      </c>
      <c r="J1900" s="16" t="n">
        <v>1.3781</v>
      </c>
      <c r="K1900" s="17" t="n">
        <v>2294</v>
      </c>
      <c r="L1900" s="16" t="n">
        <v>1</v>
      </c>
      <c r="M1900" s="18" t="n">
        <v>20279699.25199023</v>
      </c>
      <c r="N1900" s="18" t="n">
        <v>21250853.05261859</v>
      </c>
      <c r="O1900" s="19" t="n">
        <v>971153.8006283529</v>
      </c>
      <c r="P1900" s="20" t="n">
        <v>0.0478879784439133</v>
      </c>
      <c r="Q1900" s="27">
        <f>IF(O1900&gt;0,O1900,"")</f>
        <v/>
      </c>
      <c r="R1900" s="28">
        <f>IF(O1900&gt;0,P1900,"")</f>
        <v/>
      </c>
    </row>
    <row r="1901">
      <c r="A1901" t="inlineStr">
        <is>
          <t>340023</t>
        </is>
      </c>
      <c r="B1901" t="inlineStr">
        <is>
          <t>Adventhealth Hendersonville</t>
        </is>
      </c>
      <c r="C1901" t="inlineStr">
        <is>
          <t>North Carolina</t>
        </is>
      </c>
      <c r="D1901" t="inlineStr">
        <is>
          <t>NC</t>
        </is>
      </c>
      <c r="E1901" t="inlineStr">
        <is>
          <t>South Atlantic</t>
        </is>
      </c>
      <c r="F1901" t="inlineStr">
        <is>
          <t>Rural Referral Center (RRC)</t>
        </is>
      </c>
      <c r="G1901" s="16" t="n">
        <v>0.8925999999999999</v>
      </c>
      <c r="H1901" s="16" t="n">
        <v>0.9223</v>
      </c>
      <c r="I1901" s="16" t="n">
        <v>1.6945</v>
      </c>
      <c r="J1901" s="16" t="n">
        <v>1.6951</v>
      </c>
      <c r="K1901" s="17" t="n">
        <v>1301</v>
      </c>
      <c r="L1901" s="16" t="n">
        <v>1</v>
      </c>
      <c r="M1901" s="18" t="n">
        <v>13895171.68616858</v>
      </c>
      <c r="N1901" s="18" t="n">
        <v>14626156.75468203</v>
      </c>
      <c r="O1901" s="19" t="n">
        <v>730985.0685134567</v>
      </c>
      <c r="P1901" s="20" t="n">
        <v>0.05260712749890584</v>
      </c>
      <c r="Q1901" s="27">
        <f>IF(O1901&gt;0,O1901,"")</f>
        <v/>
      </c>
      <c r="R1901" s="28">
        <f>IF(O1901&gt;0,P1901,"")</f>
        <v/>
      </c>
    </row>
    <row r="1902">
      <c r="A1902" t="inlineStr">
        <is>
          <t>340024</t>
        </is>
      </c>
      <c r="B1902" t="inlineStr">
        <is>
          <t>Sampson Regional Medical Center</t>
        </is>
      </c>
      <c r="C1902" t="inlineStr">
        <is>
          <t>North Carolina</t>
        </is>
      </c>
      <c r="D1902" t="inlineStr">
        <is>
          <t>NC</t>
        </is>
      </c>
      <c r="E1902" t="inlineStr">
        <is>
          <t>South Atlantic</t>
        </is>
      </c>
      <c r="F1902" t="inlineStr">
        <is>
          <t>IPPS</t>
        </is>
      </c>
      <c r="G1902" s="16" t="n">
        <v>0.8925999999999999</v>
      </c>
      <c r="H1902" s="16" t="n">
        <v>0.9223</v>
      </c>
      <c r="I1902" s="16" t="n">
        <v>1.4107</v>
      </c>
      <c r="J1902" s="16" t="n">
        <v>1.3983</v>
      </c>
      <c r="K1902" s="17" t="n">
        <v>515</v>
      </c>
      <c r="L1902" s="16" t="n">
        <v>1</v>
      </c>
      <c r="M1902" s="18" t="n">
        <v>4579171.855820636</v>
      </c>
      <c r="N1902" s="18" t="n">
        <v>4776009.586925312</v>
      </c>
      <c r="O1902" s="19" t="n">
        <v>196837.7311046757</v>
      </c>
      <c r="P1902" s="20" t="n">
        <v>0.04298544306749987</v>
      </c>
      <c r="Q1902" s="27">
        <f>IF(O1902&gt;0,O1902,"")</f>
        <v/>
      </c>
      <c r="R1902" s="28">
        <f>IF(O1902&gt;0,P1902,"")</f>
        <v/>
      </c>
    </row>
    <row r="1903">
      <c r="A1903" t="inlineStr">
        <is>
          <t>340027</t>
        </is>
      </c>
      <c r="B1903" t="inlineStr">
        <is>
          <t>Unc Lenoir Health Care</t>
        </is>
      </c>
      <c r="C1903" t="inlineStr">
        <is>
          <t>North Carolina</t>
        </is>
      </c>
      <c r="D1903" t="inlineStr">
        <is>
          <t>NC</t>
        </is>
      </c>
      <c r="E1903" t="inlineStr">
        <is>
          <t>South Atlantic</t>
        </is>
      </c>
      <c r="F1903" t="inlineStr">
        <is>
          <t>SCH/RRC</t>
        </is>
      </c>
      <c r="G1903" s="16" t="n">
        <v>0.9031</v>
      </c>
      <c r="H1903" s="16" t="n">
        <v>0.9288</v>
      </c>
      <c r="I1903" s="16" t="n">
        <v>1.5485</v>
      </c>
      <c r="J1903" s="16" t="n">
        <v>1.536</v>
      </c>
      <c r="K1903" s="17" t="n">
        <v>1340</v>
      </c>
      <c r="L1903" s="16" t="n">
        <v>1</v>
      </c>
      <c r="M1903" s="18" t="n">
        <v>13169809.42580453</v>
      </c>
      <c r="N1903" s="18" t="n">
        <v>13708455.42083297</v>
      </c>
      <c r="O1903" s="19" t="n">
        <v>538645.9950284362</v>
      </c>
      <c r="P1903" s="20" t="n">
        <v>0.0409000599487058</v>
      </c>
      <c r="Q1903" s="27">
        <f>IF(O1903&gt;0,O1903,"")</f>
        <v/>
      </c>
      <c r="R1903" s="28">
        <f>IF(O1903&gt;0,P1903,"")</f>
        <v/>
      </c>
    </row>
    <row r="1904">
      <c r="A1904" t="inlineStr">
        <is>
          <t>340028</t>
        </is>
      </c>
      <c r="B1904" t="inlineStr">
        <is>
          <t>Cape Fear Valley Medical Center</t>
        </is>
      </c>
      <c r="C1904" t="inlineStr">
        <is>
          <t>North Carolina</t>
        </is>
      </c>
      <c r="D1904" t="inlineStr">
        <is>
          <t>NC</t>
        </is>
      </c>
      <c r="E1904" t="inlineStr">
        <is>
          <t>South Atlantic</t>
        </is>
      </c>
      <c r="F1904" t="inlineStr">
        <is>
          <t>Rural Referral Center (RRC)</t>
        </is>
      </c>
      <c r="G1904" s="16" t="n">
        <v>0.9575</v>
      </c>
      <c r="H1904" s="16" t="n">
        <v>0.9684</v>
      </c>
      <c r="I1904" s="16" t="n">
        <v>1.7311</v>
      </c>
      <c r="J1904" s="16" t="n">
        <v>1.7249</v>
      </c>
      <c r="K1904" s="17" t="n">
        <v>5282</v>
      </c>
      <c r="L1904" s="16" t="n">
        <v>1</v>
      </c>
      <c r="M1904" s="18" t="n">
        <v>60116693.946072</v>
      </c>
      <c r="N1904" s="18" t="n">
        <v>62239945.66613716</v>
      </c>
      <c r="O1904" s="19" t="n">
        <v>2123251.720065154</v>
      </c>
      <c r="P1904" s="20" t="n">
        <v>0.0353188370932345</v>
      </c>
      <c r="Q1904" s="27">
        <f>IF(O1904&gt;0,O1904,"")</f>
        <v/>
      </c>
      <c r="R1904" s="28">
        <f>IF(O1904&gt;0,P1904,"")</f>
        <v/>
      </c>
    </row>
    <row r="1905">
      <c r="A1905" t="inlineStr">
        <is>
          <t>340030</t>
        </is>
      </c>
      <c r="B1905" t="inlineStr">
        <is>
          <t>Duke University Hospital</t>
        </is>
      </c>
      <c r="C1905" t="inlineStr">
        <is>
          <t>North Carolina</t>
        </is>
      </c>
      <c r="D1905" t="inlineStr">
        <is>
          <t>NC</t>
        </is>
      </c>
      <c r="E1905" t="inlineStr">
        <is>
          <t>South Atlantic</t>
        </is>
      </c>
      <c r="F1905" t="inlineStr">
        <is>
          <t>Rural Referral Center (RRC)</t>
        </is>
      </c>
      <c r="G1905" s="16" t="n">
        <v>0.9566</v>
      </c>
      <c r="H1905" s="16" t="n">
        <v>0.9223</v>
      </c>
      <c r="I1905" s="16" t="n">
        <v>2.4569</v>
      </c>
      <c r="J1905" s="16" t="n">
        <v>2.4846</v>
      </c>
      <c r="K1905" s="17" t="n">
        <v>11522</v>
      </c>
      <c r="L1905" s="16" t="n">
        <v>1</v>
      </c>
      <c r="M1905" s="18" t="n">
        <v>186011982.2725044</v>
      </c>
      <c r="N1905" s="18" t="n">
        <v>189863706.5417037</v>
      </c>
      <c r="O1905" s="19" t="n">
        <v>3851724.269199312</v>
      </c>
      <c r="P1905" s="20" t="n">
        <v>0.02070686104272897</v>
      </c>
      <c r="Q1905" s="27">
        <f>IF(O1905&gt;0,O1905,"")</f>
        <v/>
      </c>
      <c r="R1905" s="28">
        <f>IF(O1905&gt;0,P1905,"")</f>
        <v/>
      </c>
    </row>
    <row r="1906">
      <c r="A1906" t="inlineStr">
        <is>
          <t>340032</t>
        </is>
      </c>
      <c r="B1906" t="inlineStr">
        <is>
          <t>Caromont Regional Medical Center</t>
        </is>
      </c>
      <c r="C1906" t="inlineStr">
        <is>
          <t>North Carolina</t>
        </is>
      </c>
      <c r="D1906" t="inlineStr">
        <is>
          <t>NC</t>
        </is>
      </c>
      <c r="E1906" t="inlineStr">
        <is>
          <t>South Atlantic</t>
        </is>
      </c>
      <c r="F1906" t="inlineStr">
        <is>
          <t>IPPS</t>
        </is>
      </c>
      <c r="G1906" s="16" t="n">
        <v>0.9186</v>
      </c>
      <c r="H1906" s="16" t="n">
        <v>0.9431</v>
      </c>
      <c r="I1906" s="16" t="n">
        <v>1.7194</v>
      </c>
      <c r="J1906" s="16" t="n">
        <v>1.7203</v>
      </c>
      <c r="K1906" s="17" t="n">
        <v>4456</v>
      </c>
      <c r="L1906" s="16" t="n">
        <v>1</v>
      </c>
      <c r="M1906" s="18" t="n">
        <v>49125092.09272335</v>
      </c>
      <c r="N1906" s="18" t="n">
        <v>51528985.64795737</v>
      </c>
      <c r="O1906" s="19" t="n">
        <v>2403893.555234022</v>
      </c>
      <c r="P1906" s="20" t="n">
        <v>0.04893412821896977</v>
      </c>
      <c r="Q1906" s="27">
        <f>IF(O1906&gt;0,O1906,"")</f>
        <v/>
      </c>
      <c r="R1906" s="28">
        <f>IF(O1906&gt;0,P1906,"")</f>
        <v/>
      </c>
    </row>
    <row r="1907">
      <c r="A1907" t="inlineStr">
        <is>
          <t>340039</t>
        </is>
      </c>
      <c r="B1907" t="inlineStr">
        <is>
          <t>Iredell Memorial Hospital Inc</t>
        </is>
      </c>
      <c r="C1907" t="inlineStr">
        <is>
          <t>North Carolina</t>
        </is>
      </c>
      <c r="D1907" t="inlineStr">
        <is>
          <t>NC</t>
        </is>
      </c>
      <c r="E1907" t="inlineStr">
        <is>
          <t>South Atlantic</t>
        </is>
      </c>
      <c r="F1907" t="inlineStr">
        <is>
          <t>IPPS</t>
        </is>
      </c>
      <c r="G1907" s="16" t="n">
        <v>0.9186</v>
      </c>
      <c r="H1907" s="16" t="n">
        <v>0.9431</v>
      </c>
      <c r="I1907" s="16" t="n">
        <v>1.6153</v>
      </c>
      <c r="J1907" s="16" t="n">
        <v>1.6078</v>
      </c>
      <c r="K1907" s="17" t="n">
        <v>1438</v>
      </c>
      <c r="L1907" s="16" t="n">
        <v>1</v>
      </c>
      <c r="M1907" s="18" t="n">
        <v>14893382.79669324</v>
      </c>
      <c r="N1907" s="18" t="n">
        <v>15541507.14045039</v>
      </c>
      <c r="O1907" s="19" t="n">
        <v>648124.3437571432</v>
      </c>
      <c r="P1907" s="20" t="n">
        <v>0.0435176046036395</v>
      </c>
      <c r="Q1907" s="27">
        <f>IF(O1907&gt;0,O1907,"")</f>
        <v/>
      </c>
      <c r="R1907" s="28">
        <f>IF(O1907&gt;0,P1907,"")</f>
        <v/>
      </c>
    </row>
    <row r="1908">
      <c r="A1908" t="inlineStr">
        <is>
          <t>340040</t>
        </is>
      </c>
      <c r="B1908" t="inlineStr">
        <is>
          <t>Ecu Health Medical Center</t>
        </is>
      </c>
      <c r="C1908" t="inlineStr">
        <is>
          <t>North Carolina</t>
        </is>
      </c>
      <c r="D1908" t="inlineStr">
        <is>
          <t>NC</t>
        </is>
      </c>
      <c r="E1908" t="inlineStr">
        <is>
          <t>South Atlantic</t>
        </is>
      </c>
      <c r="F1908" t="inlineStr">
        <is>
          <t>Rural Referral Center (RRC)</t>
        </is>
      </c>
      <c r="G1908" s="16" t="n">
        <v>0.8925999999999999</v>
      </c>
      <c r="H1908" s="16" t="n">
        <v>0.9288</v>
      </c>
      <c r="I1908" s="16" t="n">
        <v>2.0855</v>
      </c>
      <c r="J1908" s="16" t="n">
        <v>2.0878</v>
      </c>
      <c r="K1908" s="17" t="n">
        <v>8961</v>
      </c>
      <c r="L1908" s="16" t="n">
        <v>1</v>
      </c>
      <c r="M1908" s="18" t="n">
        <v>117790894.2740926</v>
      </c>
      <c r="N1908" s="18" t="n">
        <v>124605691.7719307</v>
      </c>
      <c r="O1908" s="19" t="n">
        <v>6814797.497838095</v>
      </c>
      <c r="P1908" s="20" t="n">
        <v>0.05785504507657827</v>
      </c>
      <c r="Q1908" s="27">
        <f>IF(O1908&gt;0,O1908,"")</f>
        <v/>
      </c>
      <c r="R1908" s="28">
        <f>IF(O1908&gt;0,P1908,"")</f>
        <v/>
      </c>
    </row>
    <row r="1909">
      <c r="A1909" t="inlineStr">
        <is>
          <t>340041</t>
        </is>
      </c>
      <c r="B1909" t="inlineStr">
        <is>
          <t>Caldwell Memorial Hospital</t>
        </is>
      </c>
      <c r="C1909" t="inlineStr">
        <is>
          <t>North Carolina</t>
        </is>
      </c>
      <c r="D1909" t="inlineStr">
        <is>
          <t>NC</t>
        </is>
      </c>
      <c r="E1909" t="inlineStr">
        <is>
          <t>South Atlantic</t>
        </is>
      </c>
      <c r="F1909" t="inlineStr">
        <is>
          <t>IPPS</t>
        </is>
      </c>
      <c r="G1909" s="16" t="n">
        <v>0.8925999999999999</v>
      </c>
      <c r="H1909" s="16" t="n">
        <v>0.9223</v>
      </c>
      <c r="I1909" s="16" t="n">
        <v>1.5621</v>
      </c>
      <c r="J1909" s="16" t="n">
        <v>1.5502</v>
      </c>
      <c r="K1909" s="17" t="n">
        <v>701</v>
      </c>
      <c r="L1909" s="16" t="n">
        <v>1</v>
      </c>
      <c r="M1909" s="18" t="n">
        <v>6901951.415072691</v>
      </c>
      <c r="N1909" s="18" t="n">
        <v>7207146.560376413</v>
      </c>
      <c r="O1909" s="19" t="n">
        <v>305195.1453037225</v>
      </c>
      <c r="P1909" s="20" t="n">
        <v>0.04421867482828524</v>
      </c>
      <c r="Q1909" s="27">
        <f>IF(O1909&gt;0,O1909,"")</f>
        <v/>
      </c>
      <c r="R1909" s="28">
        <f>IF(O1909&gt;0,P1909,"")</f>
        <v/>
      </c>
    </row>
    <row r="1910">
      <c r="A1910" t="inlineStr">
        <is>
          <t>340042</t>
        </is>
      </c>
      <c r="B1910" t="inlineStr">
        <is>
          <t>Onslow Memorial Hospital</t>
        </is>
      </c>
      <c r="C1910" t="inlineStr">
        <is>
          <t>North Carolina</t>
        </is>
      </c>
      <c r="D1910" t="inlineStr">
        <is>
          <t>NC</t>
        </is>
      </c>
      <c r="E1910" t="inlineStr">
        <is>
          <t>South Atlantic</t>
        </is>
      </c>
      <c r="F1910" t="inlineStr">
        <is>
          <t>Sole Community Hospital (SCH)</t>
        </is>
      </c>
      <c r="G1910" s="16" t="n">
        <v>0.9044</v>
      </c>
      <c r="H1910" s="16" t="n">
        <v>0.9223</v>
      </c>
      <c r="I1910" s="16" t="n">
        <v>1.4933</v>
      </c>
      <c r="J1910" s="16" t="n">
        <v>1.4817</v>
      </c>
      <c r="K1910" s="17" t="n">
        <v>1365</v>
      </c>
      <c r="L1910" s="16" t="n">
        <v>1</v>
      </c>
      <c r="M1910" s="18" t="n">
        <v>12948380.54847992</v>
      </c>
      <c r="N1910" s="18" t="n">
        <v>13413760.11752548</v>
      </c>
      <c r="O1910" s="19" t="n">
        <v>465379.5690455604</v>
      </c>
      <c r="P1910" s="20" t="n">
        <v>0.0359411408479336</v>
      </c>
      <c r="Q1910" s="27">
        <f>IF(O1910&gt;0,O1910,"")</f>
        <v/>
      </c>
      <c r="R1910" s="28">
        <f>IF(O1910&gt;0,P1910,"")</f>
        <v/>
      </c>
    </row>
    <row r="1911">
      <c r="A1911" t="inlineStr">
        <is>
          <t>340047</t>
        </is>
      </c>
      <c r="B1911" t="inlineStr">
        <is>
          <t>North Carolina Baptist Hospital</t>
        </is>
      </c>
      <c r="C1911" t="inlineStr">
        <is>
          <t>North Carolina</t>
        </is>
      </c>
      <c r="D1911" t="inlineStr">
        <is>
          <t>NC</t>
        </is>
      </c>
      <c r="E1911" t="inlineStr">
        <is>
          <t>South Atlantic</t>
        </is>
      </c>
      <c r="F1911" t="inlineStr">
        <is>
          <t>Rural Referral Center (RRC)</t>
        </is>
      </c>
      <c r="G1911" s="16" t="n">
        <v>0.9155</v>
      </c>
      <c r="H1911" s="16" t="n">
        <v>0.9431</v>
      </c>
      <c r="I1911" s="16" t="n">
        <v>2.2181</v>
      </c>
      <c r="J1911" s="16" t="n">
        <v>2.2262</v>
      </c>
      <c r="K1911" s="17" t="n">
        <v>6499</v>
      </c>
      <c r="L1911" s="16" t="n">
        <v>1</v>
      </c>
      <c r="M1911" s="18" t="n">
        <v>92242053.24499665</v>
      </c>
      <c r="N1911" s="18" t="n">
        <v>97255223.73944369</v>
      </c>
      <c r="O1911" s="19" t="n">
        <v>5013170.494447038</v>
      </c>
      <c r="P1911" s="20" t="n">
        <v>0.05434799332937615</v>
      </c>
      <c r="Q1911" s="27">
        <f>IF(O1911&gt;0,O1911,"")</f>
        <v/>
      </c>
      <c r="R1911" s="28">
        <f>IF(O1911&gt;0,P1911,"")</f>
        <v/>
      </c>
    </row>
    <row r="1912">
      <c r="A1912" t="inlineStr">
        <is>
          <t>340049</t>
        </is>
      </c>
      <c r="B1912" t="inlineStr">
        <is>
          <t>North Carolina Specialty Hospital</t>
        </is>
      </c>
      <c r="C1912" t="inlineStr">
        <is>
          <t>North Carolina</t>
        </is>
      </c>
      <c r="D1912" t="inlineStr">
        <is>
          <t>NC</t>
        </is>
      </c>
      <c r="E1912" t="inlineStr">
        <is>
          <t>South Atlantic</t>
        </is>
      </c>
      <c r="F1912" t="inlineStr">
        <is>
          <t>IPPS</t>
        </is>
      </c>
      <c r="G1912" s="16" t="n">
        <v>0.9566</v>
      </c>
      <c r="H1912" s="16" t="n">
        <v>0.9572000000000001</v>
      </c>
      <c r="I1912" s="16" t="n">
        <v>3.0101</v>
      </c>
      <c r="J1912" s="16" t="n">
        <v>3.2006</v>
      </c>
      <c r="K1912" s="17" t="n">
        <v>181</v>
      </c>
      <c r="L1912" s="16" t="n">
        <v>1</v>
      </c>
      <c r="M1912" s="18" t="n">
        <v>3580016.830154016</v>
      </c>
      <c r="N1912" s="18" t="n">
        <v>3929433.203100398</v>
      </c>
      <c r="O1912" s="19" t="n">
        <v>349416.372946382</v>
      </c>
      <c r="P1912" s="20" t="n">
        <v>0.09760187996975137</v>
      </c>
      <c r="Q1912" s="27">
        <f>IF(O1912&gt;0,O1912,"")</f>
        <v/>
      </c>
      <c r="R1912" s="28">
        <f>IF(O1912&gt;0,P1912,"")</f>
        <v/>
      </c>
    </row>
    <row r="1913">
      <c r="A1913" t="inlineStr">
        <is>
          <t>340050</t>
        </is>
      </c>
      <c r="B1913" t="inlineStr">
        <is>
          <t>Southeastern Regional Medical Center</t>
        </is>
      </c>
      <c r="C1913" t="inlineStr">
        <is>
          <t>North Carolina</t>
        </is>
      </c>
      <c r="D1913" t="inlineStr">
        <is>
          <t>NC</t>
        </is>
      </c>
      <c r="E1913" t="inlineStr">
        <is>
          <t>South Atlantic</t>
        </is>
      </c>
      <c r="F1913" t="inlineStr">
        <is>
          <t>SCH/RRC</t>
        </is>
      </c>
      <c r="G1913" s="16" t="n">
        <v>0.9575</v>
      </c>
      <c r="H1913" s="16" t="n">
        <v>0.9223</v>
      </c>
      <c r="I1913" s="16" t="n">
        <v>1.524</v>
      </c>
      <c r="J1913" s="16" t="n">
        <v>1.5129</v>
      </c>
      <c r="K1913" s="17" t="n">
        <v>1298</v>
      </c>
      <c r="L1913" s="16" t="n">
        <v>1</v>
      </c>
      <c r="M1913" s="18" t="n">
        <v>13005713.87218343</v>
      </c>
      <c r="N1913" s="18" t="n">
        <v>13023943.95062101</v>
      </c>
      <c r="O1913" s="19" t="n">
        <v>18230.07843757607</v>
      </c>
      <c r="P1913" s="20" t="n">
        <v>0.001401697639724836</v>
      </c>
      <c r="Q1913" s="27">
        <f>IF(O1913&gt;0,O1913,"")</f>
        <v/>
      </c>
      <c r="R1913" s="28">
        <f>IF(O1913&gt;0,P1913,"")</f>
        <v/>
      </c>
    </row>
    <row r="1914">
      <c r="A1914" t="inlineStr">
        <is>
          <t>340051</t>
        </is>
      </c>
      <c r="B1914" t="inlineStr">
        <is>
          <t>Watauga Medical Center</t>
        </is>
      </c>
      <c r="C1914" t="inlineStr">
        <is>
          <t>North Carolina</t>
        </is>
      </c>
      <c r="D1914" t="inlineStr">
        <is>
          <t>NC</t>
        </is>
      </c>
      <c r="E1914" t="inlineStr">
        <is>
          <t>South Atlantic</t>
        </is>
      </c>
      <c r="F1914" t="inlineStr">
        <is>
          <t>SCH/RRC</t>
        </is>
      </c>
      <c r="G1914" s="16" t="n">
        <v>0.8925999999999999</v>
      </c>
      <c r="H1914" s="16" t="n">
        <v>0.9223</v>
      </c>
      <c r="I1914" s="16" t="n">
        <v>1.6094</v>
      </c>
      <c r="J1914" s="16" t="n">
        <v>1.6072</v>
      </c>
      <c r="K1914" s="17" t="n">
        <v>1240</v>
      </c>
      <c r="L1914" s="16" t="n">
        <v>1</v>
      </c>
      <c r="M1914" s="18" t="n">
        <v>12578554.32110009</v>
      </c>
      <c r="N1914" s="18" t="n">
        <v>13217496.74403785</v>
      </c>
      <c r="O1914" s="19" t="n">
        <v>638942.4229377657</v>
      </c>
      <c r="P1914" s="20" t="n">
        <v>0.05079617312348542</v>
      </c>
      <c r="Q1914" s="27">
        <f>IF(O1914&gt;0,O1914,"")</f>
        <v/>
      </c>
      <c r="R1914" s="28">
        <f>IF(O1914&gt;0,P1914,"")</f>
        <v/>
      </c>
    </row>
    <row r="1915">
      <c r="A1915" t="inlineStr">
        <is>
          <t>340053</t>
        </is>
      </c>
      <c r="B1915" t="inlineStr">
        <is>
          <t>Novant Health Presbyterian Medical Center</t>
        </is>
      </c>
      <c r="C1915" t="inlineStr">
        <is>
          <t>North Carolina</t>
        </is>
      </c>
      <c r="D1915" t="inlineStr">
        <is>
          <t>NC</t>
        </is>
      </c>
      <c r="E1915" t="inlineStr">
        <is>
          <t>South Atlantic</t>
        </is>
      </c>
      <c r="F1915" t="inlineStr">
        <is>
          <t>IPPS</t>
        </is>
      </c>
      <c r="G1915" s="16" t="n">
        <v>0.9186</v>
      </c>
      <c r="H1915" s="16" t="n">
        <v>0.9431</v>
      </c>
      <c r="I1915" s="16" t="n">
        <v>2.3607</v>
      </c>
      <c r="J1915" s="16" t="n">
        <v>2.3755</v>
      </c>
      <c r="K1915" s="17" t="n">
        <v>4358</v>
      </c>
      <c r="L1915" s="16" t="n">
        <v>1</v>
      </c>
      <c r="M1915" s="18" t="n">
        <v>65964351.75715582</v>
      </c>
      <c r="N1915" s="18" t="n">
        <v>69589622.81777312</v>
      </c>
      <c r="O1915" s="19" t="n">
        <v>3625271.060617298</v>
      </c>
      <c r="P1915" s="20" t="n">
        <v>0.05495803360523479</v>
      </c>
      <c r="Q1915" s="27">
        <f>IF(O1915&gt;0,O1915,"")</f>
        <v/>
      </c>
      <c r="R1915" s="28">
        <f>IF(O1915&gt;0,P1915,"")</f>
        <v/>
      </c>
    </row>
    <row r="1916">
      <c r="A1916" t="inlineStr">
        <is>
          <t>340060</t>
        </is>
      </c>
      <c r="B1916" t="inlineStr">
        <is>
          <t>Unc Rockingham</t>
        </is>
      </c>
      <c r="C1916" t="inlineStr">
        <is>
          <t>North Carolina</t>
        </is>
      </c>
      <c r="D1916" t="inlineStr">
        <is>
          <t>NC</t>
        </is>
      </c>
      <c r="E1916" t="inlineStr">
        <is>
          <t>South Atlantic</t>
        </is>
      </c>
      <c r="F1916" t="inlineStr">
        <is>
          <t>IPPS</t>
        </is>
      </c>
      <c r="G1916" s="16" t="n">
        <v>0.8983</v>
      </c>
      <c r="H1916" s="16" t="n">
        <v>0.928</v>
      </c>
      <c r="I1916" s="16" t="n">
        <v>1.3454</v>
      </c>
      <c r="J1916" s="16" t="n">
        <v>1.3322</v>
      </c>
      <c r="K1916" s="17" t="n">
        <v>273</v>
      </c>
      <c r="L1916" s="16" t="n">
        <v>1</v>
      </c>
      <c r="M1916" s="18" t="n">
        <v>2323808.304624349</v>
      </c>
      <c r="N1916" s="18" t="n">
        <v>2421024.417651578</v>
      </c>
      <c r="O1916" s="19" t="n">
        <v>97216.11302722851</v>
      </c>
      <c r="P1916" s="20" t="n">
        <v>0.04183482468574093</v>
      </c>
      <c r="Q1916" s="27">
        <f>IF(O1916&gt;0,O1916,"")</f>
        <v/>
      </c>
      <c r="R1916" s="28">
        <f>IF(O1916&gt;0,P1916,"")</f>
        <v/>
      </c>
    </row>
    <row r="1917">
      <c r="A1917" t="inlineStr">
        <is>
          <t>340061</t>
        </is>
      </c>
      <c r="B1917" t="inlineStr">
        <is>
          <t>Unc Hospitals</t>
        </is>
      </c>
      <c r="C1917" t="inlineStr">
        <is>
          <t>North Carolina</t>
        </is>
      </c>
      <c r="D1917" t="inlineStr">
        <is>
          <t>NC</t>
        </is>
      </c>
      <c r="E1917" t="inlineStr">
        <is>
          <t>South Atlantic</t>
        </is>
      </c>
      <c r="F1917" t="inlineStr">
        <is>
          <t>Rural Referral Center (RRC)</t>
        </is>
      </c>
      <c r="G1917" s="16" t="n">
        <v>0.9510999999999999</v>
      </c>
      <c r="H1917" s="16" t="n">
        <v>0.9572000000000001</v>
      </c>
      <c r="I1917" s="16" t="n">
        <v>2.2884</v>
      </c>
      <c r="J1917" s="16" t="n">
        <v>2.2995</v>
      </c>
      <c r="K1917" s="17" t="n">
        <v>5913</v>
      </c>
      <c r="L1917" s="16" t="n">
        <v>1</v>
      </c>
      <c r="M1917" s="18" t="n">
        <v>88601448.01658784</v>
      </c>
      <c r="N1917" s="18" t="n">
        <v>92227668.03320396</v>
      </c>
      <c r="O1917" s="19" t="n">
        <v>3626220.016616121</v>
      </c>
      <c r="P1917" s="20" t="n">
        <v>0.04092732227059342</v>
      </c>
      <c r="Q1917" s="27">
        <f>IF(O1917&gt;0,O1917,"")</f>
        <v/>
      </c>
      <c r="R1917" s="28">
        <f>IF(O1917&gt;0,P1917,"")</f>
        <v/>
      </c>
    </row>
    <row r="1918">
      <c r="A1918" t="inlineStr">
        <is>
          <t>340064</t>
        </is>
      </c>
      <c r="B1918" t="inlineStr">
        <is>
          <t>Wilkes Regional Medical Center</t>
        </is>
      </c>
      <c r="C1918" t="inlineStr">
        <is>
          <t>North Carolina</t>
        </is>
      </c>
      <c r="D1918" t="inlineStr">
        <is>
          <t>NC</t>
        </is>
      </c>
      <c r="E1918" t="inlineStr">
        <is>
          <t>South Atlantic</t>
        </is>
      </c>
      <c r="F1918" t="inlineStr">
        <is>
          <t>IPPS</t>
        </is>
      </c>
      <c r="G1918" s="16" t="n">
        <v>0.9061</v>
      </c>
      <c r="H1918" s="16" t="n">
        <v>0.9431</v>
      </c>
      <c r="I1918" s="16" t="n">
        <v>1.351</v>
      </c>
      <c r="J1918" s="16" t="n">
        <v>1.338</v>
      </c>
      <c r="K1918" s="17" t="n">
        <v>815</v>
      </c>
      <c r="L1918" s="16" t="n">
        <v>1</v>
      </c>
      <c r="M1918" s="18" t="n">
        <v>7002208.059298836</v>
      </c>
      <c r="N1918" s="18" t="n">
        <v>7330202.022549206</v>
      </c>
      <c r="O1918" s="19" t="n">
        <v>327993.9632503707</v>
      </c>
      <c r="P1918" s="20" t="n">
        <v>0.04684150491855198</v>
      </c>
      <c r="Q1918" s="27">
        <f>IF(O1918&gt;0,O1918,"")</f>
        <v/>
      </c>
      <c r="R1918" s="28">
        <f>IF(O1918&gt;0,P1918,"")</f>
        <v/>
      </c>
    </row>
    <row r="1919">
      <c r="A1919" t="inlineStr">
        <is>
          <t>340068</t>
        </is>
      </c>
      <c r="B1919" t="inlineStr">
        <is>
          <t>Columbus Regional Healthcare System</t>
        </is>
      </c>
      <c r="C1919" t="inlineStr">
        <is>
          <t>North Carolina</t>
        </is>
      </c>
      <c r="D1919" t="inlineStr">
        <is>
          <t>NC</t>
        </is>
      </c>
      <c r="E1919" t="inlineStr">
        <is>
          <t>South Atlantic</t>
        </is>
      </c>
      <c r="F1919" t="inlineStr">
        <is>
          <t>Rural Referral Center (RRC)</t>
        </is>
      </c>
      <c r="G1919" s="16" t="n">
        <v>0.9044</v>
      </c>
      <c r="H1919" s="16" t="n">
        <v>0.9223</v>
      </c>
      <c r="I1919" s="16" t="n">
        <v>1.644</v>
      </c>
      <c r="J1919" s="16" t="n">
        <v>1.6347</v>
      </c>
      <c r="K1919" s="17" t="n">
        <v>640</v>
      </c>
      <c r="L1919" s="16" t="n">
        <v>1</v>
      </c>
      <c r="M1919" s="18" t="n">
        <v>6683708.882772172</v>
      </c>
      <c r="N1919" s="18" t="n">
        <v>6938660.520393289</v>
      </c>
      <c r="O1919" s="19" t="n">
        <v>254951.6376211168</v>
      </c>
      <c r="P1919" s="20" t="n">
        <v>0.0381452337456343</v>
      </c>
      <c r="Q1919" s="27">
        <f>IF(O1919&gt;0,O1919,"")</f>
        <v/>
      </c>
      <c r="R1919" s="28">
        <f>IF(O1919&gt;0,P1919,"")</f>
        <v/>
      </c>
    </row>
    <row r="1920">
      <c r="A1920" t="inlineStr">
        <is>
          <t>340069</t>
        </is>
      </c>
      <c r="B1920" t="inlineStr">
        <is>
          <t>Wakemed</t>
        </is>
      </c>
      <c r="C1920" t="inlineStr">
        <is>
          <t>North Carolina</t>
        </is>
      </c>
      <c r="D1920" t="inlineStr">
        <is>
          <t>NC</t>
        </is>
      </c>
      <c r="E1920" t="inlineStr">
        <is>
          <t>South Atlantic</t>
        </is>
      </c>
      <c r="F1920" t="inlineStr">
        <is>
          <t>IPPS</t>
        </is>
      </c>
      <c r="G1920" s="16" t="n">
        <v>0.9864000000000001</v>
      </c>
      <c r="H1920" s="16" t="n">
        <v>1.0068</v>
      </c>
      <c r="I1920" s="16" t="n">
        <v>2.0342</v>
      </c>
      <c r="J1920" s="16" t="n">
        <v>2.0435</v>
      </c>
      <c r="K1920" s="17" t="n">
        <v>6842</v>
      </c>
      <c r="L1920" s="16" t="n">
        <v>1</v>
      </c>
      <c r="M1920" s="18" t="n">
        <v>93190338.68691745</v>
      </c>
      <c r="N1920" s="18" t="n">
        <v>97859389.97553831</v>
      </c>
      <c r="O1920" s="19" t="n">
        <v>4669051.288620859</v>
      </c>
      <c r="P1920" s="20" t="n">
        <v>0.05010231054430458</v>
      </c>
      <c r="Q1920" s="27">
        <f>IF(O1920&gt;0,O1920,"")</f>
        <v/>
      </c>
      <c r="R1920" s="28">
        <f>IF(O1920&gt;0,P1920,"")</f>
        <v/>
      </c>
    </row>
    <row r="1921">
      <c r="A1921" t="inlineStr">
        <is>
          <t>340070</t>
        </is>
      </c>
      <c r="B1921" t="inlineStr">
        <is>
          <t>Alamance Regional Medical Center</t>
        </is>
      </c>
      <c r="C1921" t="inlineStr">
        <is>
          <t>North Carolina</t>
        </is>
      </c>
      <c r="D1921" t="inlineStr">
        <is>
          <t>NC</t>
        </is>
      </c>
      <c r="E1921" t="inlineStr">
        <is>
          <t>South Atlantic</t>
        </is>
      </c>
      <c r="F1921" t="inlineStr">
        <is>
          <t>Rural Referral Center (RRC)</t>
        </is>
      </c>
      <c r="G1921" s="16" t="n">
        <v>0.9510999999999999</v>
      </c>
      <c r="H1921" s="16" t="n">
        <v>0.9377</v>
      </c>
      <c r="I1921" s="16" t="n">
        <v>1.7625</v>
      </c>
      <c r="J1921" s="16" t="n">
        <v>1.758</v>
      </c>
      <c r="K1921" s="17" t="n">
        <v>1529</v>
      </c>
      <c r="L1921" s="16" t="n">
        <v>1</v>
      </c>
      <c r="M1921" s="18" t="n">
        <v>17645648.04310302</v>
      </c>
      <c r="N1921" s="18" t="n">
        <v>18006063.11836248</v>
      </c>
      <c r="O1921" s="19" t="n">
        <v>360415.0752594545</v>
      </c>
      <c r="P1921" s="20" t="n">
        <v>0.02042515380444338</v>
      </c>
      <c r="Q1921" s="27">
        <f>IF(O1921&gt;0,O1921,"")</f>
        <v/>
      </c>
      <c r="R1921" s="28">
        <f>IF(O1921&gt;0,P1921,"")</f>
        <v/>
      </c>
    </row>
    <row r="1922">
      <c r="A1922" t="inlineStr">
        <is>
          <t>340071</t>
        </is>
      </c>
      <c r="B1922" t="inlineStr">
        <is>
          <t>Betsy Johnson Regional  Hospital</t>
        </is>
      </c>
      <c r="C1922" t="inlineStr">
        <is>
          <t>North Carolina</t>
        </is>
      </c>
      <c r="D1922" t="inlineStr">
        <is>
          <t>NC</t>
        </is>
      </c>
      <c r="E1922" t="inlineStr">
        <is>
          <t>South Atlantic</t>
        </is>
      </c>
      <c r="F1922" t="inlineStr">
        <is>
          <t>IPPS</t>
        </is>
      </c>
      <c r="G1922" s="16" t="n">
        <v>0.9575</v>
      </c>
      <c r="H1922" s="16" t="n">
        <v>0.9684</v>
      </c>
      <c r="I1922" s="16" t="n">
        <v>1.5398</v>
      </c>
      <c r="J1922" s="16" t="n">
        <v>1.5295</v>
      </c>
      <c r="K1922" s="17" t="n">
        <v>900</v>
      </c>
      <c r="L1922" s="16" t="n">
        <v>1</v>
      </c>
      <c r="M1922" s="18" t="n">
        <v>9111321.272758231</v>
      </c>
      <c r="N1922" s="18" t="n">
        <v>9403702.401080986</v>
      </c>
      <c r="O1922" s="19" t="n">
        <v>292381.1283227559</v>
      </c>
      <c r="P1922" s="20" t="n">
        <v>0.03208987144344704</v>
      </c>
      <c r="Q1922" s="27">
        <f>IF(O1922&gt;0,O1922,"")</f>
        <v/>
      </c>
      <c r="R1922" s="28">
        <f>IF(O1922&gt;0,P1922,"")</f>
        <v/>
      </c>
    </row>
    <row r="1923">
      <c r="A1923" t="inlineStr">
        <is>
          <t>340075</t>
        </is>
      </c>
      <c r="B1923" t="inlineStr">
        <is>
          <t>Unc Health Blue Ridge</t>
        </is>
      </c>
      <c r="C1923" t="inlineStr">
        <is>
          <t>North Carolina</t>
        </is>
      </c>
      <c r="D1923" t="inlineStr">
        <is>
          <t>NC</t>
        </is>
      </c>
      <c r="E1923" t="inlineStr">
        <is>
          <t>South Atlantic</t>
        </is>
      </c>
      <c r="F1923" t="inlineStr">
        <is>
          <t>IPPS</t>
        </is>
      </c>
      <c r="G1923" s="16" t="n">
        <v>0.8925999999999999</v>
      </c>
      <c r="H1923" s="16" t="n">
        <v>0.9223</v>
      </c>
      <c r="I1923" s="16" t="n">
        <v>1.5038</v>
      </c>
      <c r="J1923" s="16" t="n">
        <v>1.4934</v>
      </c>
      <c r="K1923" s="17" t="n">
        <v>1375</v>
      </c>
      <c r="L1923" s="16" t="n">
        <v>1</v>
      </c>
      <c r="M1923" s="18" t="n">
        <v>13032802.8646203</v>
      </c>
      <c r="N1923" s="18" t="n">
        <v>13618724.93719087</v>
      </c>
      <c r="O1923" s="19" t="n">
        <v>585922.0725705754</v>
      </c>
      <c r="P1923" s="20" t="n">
        <v>0.04495748755328433</v>
      </c>
      <c r="Q1923" s="27">
        <f>IF(O1923&gt;0,O1923,"")</f>
        <v/>
      </c>
      <c r="R1923" s="28">
        <f>IF(O1923&gt;0,P1923,"")</f>
        <v/>
      </c>
    </row>
    <row r="1924">
      <c r="A1924" t="inlineStr">
        <is>
          <t>340084</t>
        </is>
      </c>
      <c r="B1924" t="inlineStr">
        <is>
          <t>Atrium Health Anson</t>
        </is>
      </c>
      <c r="C1924" t="inlineStr">
        <is>
          <t>North Carolina</t>
        </is>
      </c>
      <c r="D1924" t="inlineStr">
        <is>
          <t>NC</t>
        </is>
      </c>
      <c r="E1924" t="inlineStr">
        <is>
          <t>South Atlantic</t>
        </is>
      </c>
      <c r="F1924" t="inlineStr">
        <is>
          <t>IPPS</t>
        </is>
      </c>
      <c r="G1924" s="16" t="n">
        <v>0.9186</v>
      </c>
      <c r="H1924" s="16" t="n">
        <v>0.9431</v>
      </c>
      <c r="I1924" s="16" t="n">
        <v>1.1041</v>
      </c>
      <c r="J1924" s="16" t="n">
        <v>1.0853</v>
      </c>
      <c r="K1924" s="17" t="n">
        <v>123</v>
      </c>
      <c r="L1924" s="16" t="n">
        <v>1</v>
      </c>
      <c r="M1924" s="18" t="n">
        <v>870752.6288459136</v>
      </c>
      <c r="N1924" s="18" t="n">
        <v>897340.2252000845</v>
      </c>
      <c r="O1924" s="19" t="n">
        <v>26587.59635417094</v>
      </c>
      <c r="P1924" s="20" t="n">
        <v>0.03053404086693354</v>
      </c>
      <c r="Q1924" s="27">
        <f>IF(O1924&gt;0,O1924,"")</f>
        <v/>
      </c>
      <c r="R1924" s="28">
        <f>IF(O1924&gt;0,P1924,"")</f>
        <v/>
      </c>
    </row>
    <row r="1925">
      <c r="A1925" t="inlineStr">
        <is>
          <t>340085</t>
        </is>
      </c>
      <c r="B1925" t="inlineStr">
        <is>
          <t>Novant Health Thomasville Medical Center</t>
        </is>
      </c>
      <c r="C1925" t="inlineStr">
        <is>
          <t>North Carolina</t>
        </is>
      </c>
      <c r="D1925" t="inlineStr">
        <is>
          <t>NC</t>
        </is>
      </c>
      <c r="E1925" t="inlineStr">
        <is>
          <t>South Atlantic</t>
        </is>
      </c>
      <c r="F1925" t="inlineStr">
        <is>
          <t>IPPS</t>
        </is>
      </c>
      <c r="G1925" s="16" t="n">
        <v>0.9155</v>
      </c>
      <c r="H1925" s="16" t="n">
        <v>0.9592000000000001</v>
      </c>
      <c r="I1925" s="16" t="n">
        <v>1.4577</v>
      </c>
      <c r="J1925" s="16" t="n">
        <v>1.4447</v>
      </c>
      <c r="K1925" s="17" t="n">
        <v>375</v>
      </c>
      <c r="L1925" s="16" t="n">
        <v>1</v>
      </c>
      <c r="M1925" s="18" t="n">
        <v>3497846.317092439</v>
      </c>
      <c r="N1925" s="18" t="n">
        <v>3679440.024624546</v>
      </c>
      <c r="O1925" s="19" t="n">
        <v>181593.7075321074</v>
      </c>
      <c r="P1925" s="20" t="n">
        <v>0.05191586223921236</v>
      </c>
      <c r="Q1925" s="27">
        <f>IF(O1925&gt;0,O1925,"")</f>
        <v/>
      </c>
      <c r="R1925" s="28">
        <f>IF(O1925&gt;0,P1925,"")</f>
        <v/>
      </c>
    </row>
    <row r="1926">
      <c r="A1926" t="inlineStr">
        <is>
          <t>340087</t>
        </is>
      </c>
      <c r="B1926" t="inlineStr">
        <is>
          <t>Mission Hospital Mcdowell</t>
        </is>
      </c>
      <c r="C1926" t="inlineStr">
        <is>
          <t>North Carolina</t>
        </is>
      </c>
      <c r="D1926" t="inlineStr">
        <is>
          <t>NC</t>
        </is>
      </c>
      <c r="E1926" t="inlineStr">
        <is>
          <t>South Atlantic</t>
        </is>
      </c>
      <c r="F1926" t="inlineStr">
        <is>
          <t>IPPS</t>
        </is>
      </c>
      <c r="G1926" s="16" t="n">
        <v>0.8925999999999999</v>
      </c>
      <c r="H1926" s="16" t="n">
        <v>0.9223</v>
      </c>
      <c r="I1926" s="16" t="n">
        <v>1.3268</v>
      </c>
      <c r="J1926" s="16" t="n">
        <v>1.3097</v>
      </c>
      <c r="K1926" s="17" t="n">
        <v>430</v>
      </c>
      <c r="L1926" s="16" t="n">
        <v>1</v>
      </c>
      <c r="M1926" s="18" t="n">
        <v>3595994.061847987</v>
      </c>
      <c r="N1926" s="18" t="n">
        <v>3735062.610810096</v>
      </c>
      <c r="O1926" s="19" t="n">
        <v>139068.5489621093</v>
      </c>
      <c r="P1926" s="20" t="n">
        <v>0.03867318648758884</v>
      </c>
      <c r="Q1926" s="27">
        <f>IF(O1926&gt;0,O1926,"")</f>
        <v/>
      </c>
      <c r="R1926" s="28">
        <f>IF(O1926&gt;0,P1926,"")</f>
        <v/>
      </c>
    </row>
    <row r="1927">
      <c r="A1927" t="inlineStr">
        <is>
          <t>340090</t>
        </is>
      </c>
      <c r="B1927" t="inlineStr">
        <is>
          <t>Johnston Health</t>
        </is>
      </c>
      <c r="C1927" t="inlineStr">
        <is>
          <t>North Carolina</t>
        </is>
      </c>
      <c r="D1927" t="inlineStr">
        <is>
          <t>NC</t>
        </is>
      </c>
      <c r="E1927" t="inlineStr">
        <is>
          <t>South Atlantic</t>
        </is>
      </c>
      <c r="F1927" t="inlineStr">
        <is>
          <t>IPPS</t>
        </is>
      </c>
      <c r="G1927" s="16" t="n">
        <v>0.9851</v>
      </c>
      <c r="H1927" s="16" t="n">
        <v>1.0068</v>
      </c>
      <c r="I1927" s="16" t="n">
        <v>1.4695</v>
      </c>
      <c r="J1927" s="16" t="n">
        <v>1.4582</v>
      </c>
      <c r="K1927" s="17" t="n">
        <v>2420</v>
      </c>
      <c r="L1927" s="16" t="n">
        <v>1</v>
      </c>
      <c r="M1927" s="18" t="n">
        <v>23791726.8502278</v>
      </c>
      <c r="N1927" s="18" t="n">
        <v>24698879.54805535</v>
      </c>
      <c r="O1927" s="19" t="n">
        <v>907152.697827559</v>
      </c>
      <c r="P1927" s="20" t="n">
        <v>0.0381289136151491</v>
      </c>
      <c r="Q1927" s="27">
        <f>IF(O1927&gt;0,O1927,"")</f>
        <v/>
      </c>
      <c r="R1927" s="28">
        <f>IF(O1927&gt;0,P1927,"")</f>
        <v/>
      </c>
    </row>
    <row r="1928">
      <c r="A1928" t="inlineStr">
        <is>
          <t>340091</t>
        </is>
      </c>
      <c r="B1928" t="inlineStr">
        <is>
          <t>Cone Health</t>
        </is>
      </c>
      <c r="C1928" t="inlineStr">
        <is>
          <t>North Carolina</t>
        </is>
      </c>
      <c r="D1928" t="inlineStr">
        <is>
          <t>NC</t>
        </is>
      </c>
      <c r="E1928" t="inlineStr">
        <is>
          <t>South Atlantic</t>
        </is>
      </c>
      <c r="F1928" t="inlineStr">
        <is>
          <t>Rural Referral Center (RRC)</t>
        </is>
      </c>
      <c r="G1928" s="16" t="n">
        <v>0.9376</v>
      </c>
      <c r="H1928" s="16" t="n">
        <v>0.9399</v>
      </c>
      <c r="I1928" s="16" t="n">
        <v>1.9392</v>
      </c>
      <c r="J1928" s="16" t="n">
        <v>1.9384</v>
      </c>
      <c r="K1928" s="17" t="n">
        <v>5656</v>
      </c>
      <c r="L1928" s="16" t="n">
        <v>1</v>
      </c>
      <c r="M1928" s="18" t="n">
        <v>71198039.39199255</v>
      </c>
      <c r="N1928" s="18" t="n">
        <v>73546321.42011961</v>
      </c>
      <c r="O1928" s="19" t="n">
        <v>2348282.028127059</v>
      </c>
      <c r="P1928" s="20" t="n">
        <v>0.03298239738313867</v>
      </c>
      <c r="Q1928" s="27">
        <f>IF(O1928&gt;0,O1928,"")</f>
        <v/>
      </c>
      <c r="R1928" s="28">
        <f>IF(O1928&gt;0,P1928,"")</f>
        <v/>
      </c>
    </row>
    <row r="1929">
      <c r="A1929" t="inlineStr">
        <is>
          <t>340096</t>
        </is>
      </c>
      <c r="B1929" t="inlineStr">
        <is>
          <t>Lexington Memorial Hospital Inc</t>
        </is>
      </c>
      <c r="C1929" t="inlineStr">
        <is>
          <t>North Carolina</t>
        </is>
      </c>
      <c r="D1929" t="inlineStr">
        <is>
          <t>NC</t>
        </is>
      </c>
      <c r="E1929" t="inlineStr">
        <is>
          <t>South Atlantic</t>
        </is>
      </c>
      <c r="F1929" t="inlineStr">
        <is>
          <t>IPPS</t>
        </is>
      </c>
      <c r="G1929" s="16" t="n">
        <v>0.9155</v>
      </c>
      <c r="H1929" s="16" t="n">
        <v>0.9592000000000001</v>
      </c>
      <c r="I1929" s="16" t="n">
        <v>1.3737</v>
      </c>
      <c r="J1929" s="16" t="n">
        <v>1.3624</v>
      </c>
      <c r="K1929" s="17" t="n">
        <v>569</v>
      </c>
      <c r="L1929" s="16" t="n">
        <v>1</v>
      </c>
      <c r="M1929" s="18" t="n">
        <v>5001559.818736262</v>
      </c>
      <c r="N1929" s="18" t="n">
        <v>5264894.694544354</v>
      </c>
      <c r="O1929" s="19" t="n">
        <v>263334.8758080928</v>
      </c>
      <c r="P1929" s="20" t="n">
        <v>0.05265055009871486</v>
      </c>
      <c r="Q1929" s="27">
        <f>IF(O1929&gt;0,O1929,"")</f>
        <v/>
      </c>
      <c r="R1929" s="28">
        <f>IF(O1929&gt;0,P1929,"")</f>
        <v/>
      </c>
    </row>
    <row r="1930">
      <c r="A1930" t="inlineStr">
        <is>
          <t>340097</t>
        </is>
      </c>
      <c r="B1930" t="inlineStr">
        <is>
          <t>Hugh Chatham Memorial Hospital</t>
        </is>
      </c>
      <c r="C1930" t="inlineStr">
        <is>
          <t>North Carolina</t>
        </is>
      </c>
      <c r="D1930" t="inlineStr">
        <is>
          <t>NC</t>
        </is>
      </c>
      <c r="E1930" t="inlineStr">
        <is>
          <t>South Atlantic</t>
        </is>
      </c>
      <c r="F1930" t="inlineStr">
        <is>
          <t>IPPS</t>
        </is>
      </c>
      <c r="G1930" s="16" t="n">
        <v>0.8925999999999999</v>
      </c>
      <c r="H1930" s="16" t="n">
        <v>0.9223</v>
      </c>
      <c r="I1930" s="16" t="n">
        <v>1.4404</v>
      </c>
      <c r="J1930" s="16" t="n">
        <v>1.4303</v>
      </c>
      <c r="K1930" s="17" t="n">
        <v>381</v>
      </c>
      <c r="L1930" s="16" t="n">
        <v>1</v>
      </c>
      <c r="M1930" s="18" t="n">
        <v>3459020.499728855</v>
      </c>
      <c r="N1930" s="18" t="n">
        <v>3614179.494157334</v>
      </c>
      <c r="O1930" s="19" t="n">
        <v>155158.9944284791</v>
      </c>
      <c r="P1930" s="20" t="n">
        <v>0.04485633850410591</v>
      </c>
      <c r="Q1930" s="27">
        <f>IF(O1930&gt;0,O1930,"")</f>
        <v/>
      </c>
      <c r="R1930" s="28">
        <f>IF(O1930&gt;0,P1930,"")</f>
        <v/>
      </c>
    </row>
    <row r="1931">
      <c r="A1931" t="inlineStr">
        <is>
          <t>340098</t>
        </is>
      </c>
      <c r="B1931" t="inlineStr">
        <is>
          <t>Atrium Health Pineville</t>
        </is>
      </c>
      <c r="C1931" t="inlineStr">
        <is>
          <t>North Carolina</t>
        </is>
      </c>
      <c r="D1931" t="inlineStr">
        <is>
          <t>NC</t>
        </is>
      </c>
      <c r="E1931" t="inlineStr">
        <is>
          <t>South Atlantic</t>
        </is>
      </c>
      <c r="F1931" t="inlineStr">
        <is>
          <t>IPPS</t>
        </is>
      </c>
      <c r="G1931" s="16" t="n">
        <v>0.9186</v>
      </c>
      <c r="H1931" s="16" t="n">
        <v>0.9431</v>
      </c>
      <c r="I1931" s="16" t="n">
        <v>1.7384</v>
      </c>
      <c r="J1931" s="16" t="n">
        <v>1.7365</v>
      </c>
      <c r="K1931" s="17" t="n">
        <v>5368</v>
      </c>
      <c r="L1931" s="16" t="n">
        <v>1</v>
      </c>
      <c r="M1931" s="18" t="n">
        <v>59833374.01012656</v>
      </c>
      <c r="N1931" s="18" t="n">
        <v>62659873.92560744</v>
      </c>
      <c r="O1931" s="19" t="n">
        <v>2826499.915480874</v>
      </c>
      <c r="P1931" s="20" t="n">
        <v>0.04723952078989396</v>
      </c>
      <c r="Q1931" s="27">
        <f>IF(O1931&gt;0,O1931,"")</f>
        <v/>
      </c>
      <c r="R1931" s="28">
        <f>IF(O1931&gt;0,P1931,"")</f>
        <v/>
      </c>
    </row>
    <row r="1932">
      <c r="A1932" t="inlineStr">
        <is>
          <t>340099</t>
        </is>
      </c>
      <c r="B1932" t="inlineStr">
        <is>
          <t>Vidant Roanoke Chowan Hospital</t>
        </is>
      </c>
      <c r="C1932" t="inlineStr">
        <is>
          <t>North Carolina</t>
        </is>
      </c>
      <c r="D1932" t="inlineStr">
        <is>
          <t>NC</t>
        </is>
      </c>
      <c r="E1932" t="inlineStr">
        <is>
          <t>South Atlantic</t>
        </is>
      </c>
      <c r="F1932" t="inlineStr">
        <is>
          <t>Sole Community Hospital (SCH)</t>
        </is>
      </c>
      <c r="G1932" s="16" t="n">
        <v>0.8961</v>
      </c>
      <c r="H1932" s="16" t="n">
        <v>0.9258</v>
      </c>
      <c r="I1932" s="16" t="n">
        <v>1.4983</v>
      </c>
      <c r="J1932" s="16" t="n">
        <v>1.484</v>
      </c>
      <c r="K1932" s="17" t="n">
        <v>677</v>
      </c>
      <c r="L1932" s="16" t="n">
        <v>1</v>
      </c>
      <c r="M1932" s="18" t="n">
        <v>6408272.535457104</v>
      </c>
      <c r="N1932" s="18" t="n">
        <v>6678349.798786571</v>
      </c>
      <c r="O1932" s="19" t="n">
        <v>270077.2633294668</v>
      </c>
      <c r="P1932" s="20" t="n">
        <v>0.04214509633214313</v>
      </c>
      <c r="Q1932" s="27">
        <f>IF(O1932&gt;0,O1932,"")</f>
        <v/>
      </c>
      <c r="R1932" s="28">
        <f>IF(O1932&gt;0,P1932,"")</f>
        <v/>
      </c>
    </row>
    <row r="1933">
      <c r="A1933" t="inlineStr">
        <is>
          <t>340107</t>
        </is>
      </c>
      <c r="B1933" t="inlineStr">
        <is>
          <t>Vidant Edgecombe Hospital</t>
        </is>
      </c>
      <c r="C1933" t="inlineStr">
        <is>
          <t>North Carolina</t>
        </is>
      </c>
      <c r="D1933" t="inlineStr">
        <is>
          <t>NC</t>
        </is>
      </c>
      <c r="E1933" t="inlineStr">
        <is>
          <t>South Atlantic</t>
        </is>
      </c>
      <c r="F1933" t="inlineStr">
        <is>
          <t>IPPS</t>
        </is>
      </c>
      <c r="G1933" s="16" t="n">
        <v>0.8925999999999999</v>
      </c>
      <c r="H1933" s="16" t="n">
        <v>0.9297</v>
      </c>
      <c r="I1933" s="16" t="n">
        <v>1.5783</v>
      </c>
      <c r="J1933" s="16" t="n">
        <v>1.568</v>
      </c>
      <c r="K1933" s="17" t="n">
        <v>666</v>
      </c>
      <c r="L1933" s="16" t="n">
        <v>1</v>
      </c>
      <c r="M1933" s="18" t="n">
        <v>6625350.111344266</v>
      </c>
      <c r="N1933" s="18" t="n">
        <v>6959311.109084356</v>
      </c>
      <c r="O1933" s="19" t="n">
        <v>333960.9977400899</v>
      </c>
      <c r="P1933" s="20" t="n">
        <v>0.05040654337168758</v>
      </c>
      <c r="Q1933" s="27">
        <f>IF(O1933&gt;0,O1933,"")</f>
        <v/>
      </c>
      <c r="R1933" s="28">
        <f>IF(O1933&gt;0,P1933,"")</f>
        <v/>
      </c>
    </row>
    <row r="1934">
      <c r="A1934" t="inlineStr">
        <is>
          <t>340109</t>
        </is>
      </c>
      <c r="B1934" t="inlineStr">
        <is>
          <t>Sentara Albemarle Medical Center</t>
        </is>
      </c>
      <c r="C1934" t="inlineStr">
        <is>
          <t>North Carolina</t>
        </is>
      </c>
      <c r="D1934" t="inlineStr">
        <is>
          <t>NC</t>
        </is>
      </c>
      <c r="E1934" t="inlineStr">
        <is>
          <t>South Atlantic</t>
        </is>
      </c>
      <c r="F1934" t="inlineStr">
        <is>
          <t>SCH/RRC</t>
        </is>
      </c>
      <c r="G1934" s="16" t="n">
        <v>0.8925999999999999</v>
      </c>
      <c r="H1934" s="16" t="n">
        <v>0.9388</v>
      </c>
      <c r="I1934" s="16" t="n">
        <v>1.6789</v>
      </c>
      <c r="J1934" s="16" t="n">
        <v>1.6707</v>
      </c>
      <c r="K1934" s="17" t="n">
        <v>1828</v>
      </c>
      <c r="L1934" s="16" t="n">
        <v>1</v>
      </c>
      <c r="M1934" s="18" t="n">
        <v>19343990.39976947</v>
      </c>
      <c r="N1934" s="18" t="n">
        <v>20472696.86161205</v>
      </c>
      <c r="O1934" s="19" t="n">
        <v>1128706.461842578</v>
      </c>
      <c r="P1934" s="20" t="n">
        <v>0.05834920502524799</v>
      </c>
      <c r="Q1934" s="27">
        <f>IF(O1934&gt;0,O1934,"")</f>
        <v/>
      </c>
      <c r="R1934" s="28">
        <f>IF(O1934&gt;0,P1934,"")</f>
        <v/>
      </c>
    </row>
    <row r="1935">
      <c r="A1935" t="inlineStr">
        <is>
          <t>340113</t>
        </is>
      </c>
      <c r="B1935" t="inlineStr">
        <is>
          <t>Carolinas Medical Center/Behav Health</t>
        </is>
      </c>
      <c r="C1935" t="inlineStr">
        <is>
          <t>North Carolina</t>
        </is>
      </c>
      <c r="D1935" t="inlineStr">
        <is>
          <t>NC</t>
        </is>
      </c>
      <c r="E1935" t="inlineStr">
        <is>
          <t>South Atlantic</t>
        </is>
      </c>
      <c r="F1935" t="inlineStr">
        <is>
          <t>IPPS</t>
        </is>
      </c>
      <c r="G1935" s="16" t="n">
        <v>0.9186</v>
      </c>
      <c r="H1935" s="16" t="n">
        <v>0.9431</v>
      </c>
      <c r="I1935" s="16" t="n">
        <v>2.6566</v>
      </c>
      <c r="J1935" s="16" t="n">
        <v>2.6937</v>
      </c>
      <c r="K1935" s="17" t="n">
        <v>7546</v>
      </c>
      <c r="L1935" s="16" t="n">
        <v>1</v>
      </c>
      <c r="M1935" s="18" t="n">
        <v>128535840.6132563</v>
      </c>
      <c r="N1935" s="18" t="n">
        <v>136636978.2843274</v>
      </c>
      <c r="O1935" s="19" t="n">
        <v>8101137.671071082</v>
      </c>
      <c r="P1935" s="20" t="n">
        <v>0.063026293930314</v>
      </c>
      <c r="Q1935" s="27">
        <f>IF(O1935&gt;0,O1935,"")</f>
        <v/>
      </c>
      <c r="R1935" s="28">
        <f>IF(O1935&gt;0,P1935,"")</f>
        <v/>
      </c>
    </row>
    <row r="1936">
      <c r="A1936" t="inlineStr">
        <is>
          <t>340114</t>
        </is>
      </c>
      <c r="B1936" t="inlineStr">
        <is>
          <t>Rex Hospital</t>
        </is>
      </c>
      <c r="C1936" t="inlineStr">
        <is>
          <t>North Carolina</t>
        </is>
      </c>
      <c r="D1936" t="inlineStr">
        <is>
          <t>NC</t>
        </is>
      </c>
      <c r="E1936" t="inlineStr">
        <is>
          <t>South Atlantic</t>
        </is>
      </c>
      <c r="F1936" t="inlineStr">
        <is>
          <t>IPPS</t>
        </is>
      </c>
      <c r="G1936" s="16" t="n">
        <v>0.9864000000000001</v>
      </c>
      <c r="H1936" s="16" t="n">
        <v>1.0068</v>
      </c>
      <c r="I1936" s="16" t="n">
        <v>2.0128</v>
      </c>
      <c r="J1936" s="16" t="n">
        <v>2.0187</v>
      </c>
      <c r="K1936" s="17" t="n">
        <v>7253</v>
      </c>
      <c r="L1936" s="16" t="n">
        <v>1</v>
      </c>
      <c r="M1936" s="18" t="n">
        <v>97749033.39762153</v>
      </c>
      <c r="N1936" s="18" t="n">
        <v>102478852.2603893</v>
      </c>
      <c r="O1936" s="19" t="n">
        <v>4729818.862767771</v>
      </c>
      <c r="P1936" s="20" t="n">
        <v>0.04838737221602908</v>
      </c>
      <c r="Q1936" s="27">
        <f>IF(O1936&gt;0,O1936,"")</f>
        <v/>
      </c>
      <c r="R1936" s="28">
        <f>IF(O1936&gt;0,P1936,"")</f>
        <v/>
      </c>
    </row>
    <row r="1937">
      <c r="A1937" t="inlineStr">
        <is>
          <t>340115</t>
        </is>
      </c>
      <c r="B1937" t="inlineStr">
        <is>
          <t>Firsthealth Moore Regional Hospital</t>
        </is>
      </c>
      <c r="C1937" t="inlineStr">
        <is>
          <t>North Carolina</t>
        </is>
      </c>
      <c r="D1937" t="inlineStr">
        <is>
          <t>NC</t>
        </is>
      </c>
      <c r="E1937" t="inlineStr">
        <is>
          <t>South Atlantic</t>
        </is>
      </c>
      <c r="F1937" t="inlineStr">
        <is>
          <t>Rural Referral Center (RRC)</t>
        </is>
      </c>
      <c r="G1937" s="16" t="n">
        <v>0.9376</v>
      </c>
      <c r="H1937" s="16" t="n">
        <v>0.9377</v>
      </c>
      <c r="I1937" s="16" t="n">
        <v>1.8652</v>
      </c>
      <c r="J1937" s="16" t="n">
        <v>1.8806</v>
      </c>
      <c r="K1937" s="17" t="n">
        <v>5139</v>
      </c>
      <c r="L1937" s="16" t="n">
        <v>1</v>
      </c>
      <c r="M1937" s="18" t="n">
        <v>62221439.68883558</v>
      </c>
      <c r="N1937" s="18" t="n">
        <v>64739219.83916444</v>
      </c>
      <c r="O1937" s="19" t="n">
        <v>2517780.15032886</v>
      </c>
      <c r="P1937" s="20" t="n">
        <v>0.04046483274768433</v>
      </c>
      <c r="Q1937" s="27">
        <f>IF(O1937&gt;0,O1937,"")</f>
        <v/>
      </c>
      <c r="R1937" s="28">
        <f>IF(O1937&gt;0,P1937,"")</f>
        <v/>
      </c>
    </row>
    <row r="1938">
      <c r="A1938" t="inlineStr">
        <is>
          <t>340116</t>
        </is>
      </c>
      <c r="B1938" t="inlineStr">
        <is>
          <t>Frye Regional Medical Center</t>
        </is>
      </c>
      <c r="C1938" t="inlineStr">
        <is>
          <t>North Carolina</t>
        </is>
      </c>
      <c r="D1938" t="inlineStr">
        <is>
          <t>NC</t>
        </is>
      </c>
      <c r="E1938" t="inlineStr">
        <is>
          <t>South Atlantic</t>
        </is>
      </c>
      <c r="F1938" t="inlineStr">
        <is>
          <t>Rural Referral Center (RRC)</t>
        </is>
      </c>
      <c r="G1938" s="16" t="n">
        <v>0.9061</v>
      </c>
      <c r="H1938" s="16" t="n">
        <v>0.9431</v>
      </c>
      <c r="I1938" s="16" t="n">
        <v>1.8488</v>
      </c>
      <c r="J1938" s="16" t="n">
        <v>1.8531</v>
      </c>
      <c r="K1938" s="17" t="n">
        <v>2062</v>
      </c>
      <c r="L1938" s="16" t="n">
        <v>1</v>
      </c>
      <c r="M1938" s="18" t="n">
        <v>24243797.43265415</v>
      </c>
      <c r="N1938" s="18" t="n">
        <v>25685601.41295679</v>
      </c>
      <c r="O1938" s="19" t="n">
        <v>1441803.980302643</v>
      </c>
      <c r="P1938" s="20" t="n">
        <v>0.05947104550381479</v>
      </c>
      <c r="Q1938" s="27">
        <f>IF(O1938&gt;0,O1938,"")</f>
        <v/>
      </c>
      <c r="R1938" s="28">
        <f>IF(O1938&gt;0,P1938,"")</f>
        <v/>
      </c>
    </row>
    <row r="1939">
      <c r="A1939" t="inlineStr">
        <is>
          <t>340119</t>
        </is>
      </c>
      <c r="B1939" t="inlineStr">
        <is>
          <t>Atrium Health Stanly</t>
        </is>
      </c>
      <c r="C1939" t="inlineStr">
        <is>
          <t>North Carolina</t>
        </is>
      </c>
      <c r="D1939" t="inlineStr">
        <is>
          <t>NC</t>
        </is>
      </c>
      <c r="E1939" t="inlineStr">
        <is>
          <t>South Atlantic</t>
        </is>
      </c>
      <c r="F1939" t="inlineStr">
        <is>
          <t>IPPS</t>
        </is>
      </c>
      <c r="G1939" s="16" t="n">
        <v>0.9186</v>
      </c>
      <c r="H1939" s="16" t="n">
        <v>0.9431</v>
      </c>
      <c r="I1939" s="16" t="n">
        <v>1.3353</v>
      </c>
      <c r="J1939" s="16" t="n">
        <v>1.3213</v>
      </c>
      <c r="K1939" s="17" t="n">
        <v>775</v>
      </c>
      <c r="L1939" s="16" t="n">
        <v>1</v>
      </c>
      <c r="M1939" s="18" t="n">
        <v>6635319.269021009</v>
      </c>
      <c r="N1939" s="18" t="n">
        <v>6883437.277142474</v>
      </c>
      <c r="O1939" s="19" t="n">
        <v>248118.0081214653</v>
      </c>
      <c r="P1939" s="20" t="n">
        <v>0.03739352969492804</v>
      </c>
      <c r="Q1939" s="27">
        <f>IF(O1939&gt;0,O1939,"")</f>
        <v/>
      </c>
      <c r="R1939" s="28">
        <f>IF(O1939&gt;0,P1939,"")</f>
        <v/>
      </c>
    </row>
    <row r="1940">
      <c r="A1940" t="inlineStr">
        <is>
          <t>340120</t>
        </is>
      </c>
      <c r="B1940" t="inlineStr">
        <is>
          <t>Vidant Duplin  Hospital</t>
        </is>
      </c>
      <c r="C1940" t="inlineStr">
        <is>
          <t>North Carolina</t>
        </is>
      </c>
      <c r="D1940" t="inlineStr">
        <is>
          <t>NC</t>
        </is>
      </c>
      <c r="E1940" t="inlineStr">
        <is>
          <t>South Atlantic</t>
        </is>
      </c>
      <c r="F1940" t="inlineStr">
        <is>
          <t>IPPS</t>
        </is>
      </c>
      <c r="G1940" s="16" t="n">
        <v>0.8925999999999999</v>
      </c>
      <c r="H1940" s="16" t="n">
        <v>0.9223</v>
      </c>
      <c r="I1940" s="16" t="n">
        <v>1.2597</v>
      </c>
      <c r="J1940" s="16" t="n">
        <v>1.2445</v>
      </c>
      <c r="K1940" s="17" t="n">
        <v>567</v>
      </c>
      <c r="L1940" s="16" t="n">
        <v>1</v>
      </c>
      <c r="M1940" s="18" t="n">
        <v>4501893.696103089</v>
      </c>
      <c r="N1940" s="18" t="n">
        <v>4679889.114780136</v>
      </c>
      <c r="O1940" s="19" t="n">
        <v>177995.4186770469</v>
      </c>
      <c r="P1940" s="20" t="n">
        <v>0.03953789909146956</v>
      </c>
      <c r="Q1940" s="27">
        <f>IF(O1940&gt;0,O1940,"")</f>
        <v/>
      </c>
      <c r="R1940" s="28">
        <f>IF(O1940&gt;0,P1940,"")</f>
        <v/>
      </c>
    </row>
    <row r="1941">
      <c r="A1941" t="inlineStr">
        <is>
          <t>340123</t>
        </is>
      </c>
      <c r="B1941" t="inlineStr">
        <is>
          <t>Randolph Hospital</t>
        </is>
      </c>
      <c r="C1941" t="inlineStr">
        <is>
          <t>North Carolina</t>
        </is>
      </c>
      <c r="D1941" t="inlineStr">
        <is>
          <t>NC</t>
        </is>
      </c>
      <c r="E1941" t="inlineStr">
        <is>
          <t>South Atlantic</t>
        </is>
      </c>
      <c r="F1941" t="inlineStr">
        <is>
          <t>Rural Referral Center (RRC)</t>
        </is>
      </c>
      <c r="G1941" s="16" t="n">
        <v>0.8925999999999999</v>
      </c>
      <c r="H1941" s="16" t="n">
        <v>0.9223</v>
      </c>
      <c r="I1941" s="16" t="n">
        <v>1.3888</v>
      </c>
      <c r="J1941" s="16" t="n">
        <v>1.3742</v>
      </c>
      <c r="K1941" s="17" t="n">
        <v>546</v>
      </c>
      <c r="L1941" s="16" t="n">
        <v>1</v>
      </c>
      <c r="M1941" s="18" t="n">
        <v>4779444.226692635</v>
      </c>
      <c r="N1941" s="18" t="n">
        <v>4976227.07795195</v>
      </c>
      <c r="O1941" s="19" t="n">
        <v>196782.8512593154</v>
      </c>
      <c r="P1941" s="20" t="n">
        <v>0.04117274769319543</v>
      </c>
      <c r="Q1941" s="27">
        <f>IF(O1941&gt;0,O1941,"")</f>
        <v/>
      </c>
      <c r="R1941" s="28">
        <f>IF(O1941&gt;0,P1941,"")</f>
        <v/>
      </c>
    </row>
    <row r="1942">
      <c r="A1942" t="inlineStr">
        <is>
          <t>340126</t>
        </is>
      </c>
      <c r="B1942" t="inlineStr">
        <is>
          <t>Wilson Medical Center</t>
        </is>
      </c>
      <c r="C1942" t="inlineStr">
        <is>
          <t>North Carolina</t>
        </is>
      </c>
      <c r="D1942" t="inlineStr">
        <is>
          <t>NC</t>
        </is>
      </c>
      <c r="E1942" t="inlineStr">
        <is>
          <t>South Atlantic</t>
        </is>
      </c>
      <c r="F1942" t="inlineStr">
        <is>
          <t>Rural Referral Center (RRC)</t>
        </is>
      </c>
      <c r="G1942" s="16" t="n">
        <v>0.9575</v>
      </c>
      <c r="H1942" s="16" t="n">
        <v>0.9297</v>
      </c>
      <c r="I1942" s="16" t="n">
        <v>1.6002</v>
      </c>
      <c r="J1942" s="16" t="n">
        <v>1.5875</v>
      </c>
      <c r="K1942" s="17" t="n">
        <v>1045</v>
      </c>
      <c r="L1942" s="16" t="n">
        <v>1</v>
      </c>
      <c r="M1942" s="18" t="n">
        <v>10994236.93856184</v>
      </c>
      <c r="N1942" s="18" t="n">
        <v>11055438.89523448</v>
      </c>
      <c r="O1942" s="19" t="n">
        <v>61201.95667264424</v>
      </c>
      <c r="P1942" s="20" t="n">
        <v>0.005566730734898106</v>
      </c>
      <c r="Q1942" s="27">
        <f>IF(O1942&gt;0,O1942,"")</f>
        <v/>
      </c>
      <c r="R1942" s="28">
        <f>IF(O1942&gt;0,P1942,"")</f>
        <v/>
      </c>
    </row>
    <row r="1943">
      <c r="A1943" t="inlineStr">
        <is>
          <t>340127</t>
        </is>
      </c>
      <c r="B1943" t="inlineStr">
        <is>
          <t>Granville Health Systems</t>
        </is>
      </c>
      <c r="C1943" t="inlineStr">
        <is>
          <t>North Carolina</t>
        </is>
      </c>
      <c r="D1943" t="inlineStr">
        <is>
          <t>NC</t>
        </is>
      </c>
      <c r="E1943" t="inlineStr">
        <is>
          <t>South Atlantic</t>
        </is>
      </c>
      <c r="F1943" t="inlineStr">
        <is>
          <t>IPPS</t>
        </is>
      </c>
      <c r="G1943" s="16" t="n">
        <v>0.9575</v>
      </c>
      <c r="H1943" s="16" t="n">
        <v>0.9684</v>
      </c>
      <c r="I1943" s="16" t="n">
        <v>1.4425</v>
      </c>
      <c r="J1943" s="16" t="n">
        <v>1.434</v>
      </c>
      <c r="K1943" s="17" t="n">
        <v>290</v>
      </c>
      <c r="L1943" s="16" t="n">
        <v>1</v>
      </c>
      <c r="M1943" s="18" t="n">
        <v>2750352.478263112</v>
      </c>
      <c r="N1943" s="18" t="n">
        <v>2840887.494470625</v>
      </c>
      <c r="O1943" s="19" t="n">
        <v>90535.01620751293</v>
      </c>
      <c r="P1943" s="20" t="n">
        <v>0.03291760489720471</v>
      </c>
      <c r="Q1943" s="27">
        <f>IF(O1943&gt;0,O1943,"")</f>
        <v/>
      </c>
      <c r="R1943" s="28">
        <f>IF(O1943&gt;0,P1943,"")</f>
        <v/>
      </c>
    </row>
    <row r="1944">
      <c r="A1944" t="inlineStr">
        <is>
          <t>340129</t>
        </is>
      </c>
      <c r="B1944" t="inlineStr">
        <is>
          <t>Duke Health Lake Norman Hospital</t>
        </is>
      </c>
      <c r="C1944" t="inlineStr">
        <is>
          <t>North Carolina</t>
        </is>
      </c>
      <c r="D1944" t="inlineStr">
        <is>
          <t>NC</t>
        </is>
      </c>
      <c r="E1944" t="inlineStr">
        <is>
          <t>South Atlantic</t>
        </is>
      </c>
      <c r="F1944" t="inlineStr">
        <is>
          <t>Rural Referral Center (RRC)</t>
        </is>
      </c>
      <c r="G1944" s="16" t="n">
        <v>0.9186</v>
      </c>
      <c r="H1944" s="16" t="n">
        <v>0.9431</v>
      </c>
      <c r="I1944" s="16" t="n">
        <v>1.7569</v>
      </c>
      <c r="J1944" s="16" t="n">
        <v>1.7558</v>
      </c>
      <c r="K1944" s="17" t="n">
        <v>388</v>
      </c>
      <c r="L1944" s="16" t="n">
        <v>1</v>
      </c>
      <c r="M1944" s="18" t="n">
        <v>4370791.012687533</v>
      </c>
      <c r="N1944" s="18" t="n">
        <v>4579404.348530868</v>
      </c>
      <c r="O1944" s="19" t="n">
        <v>208613.3358433349</v>
      </c>
      <c r="P1944" s="20" t="n">
        <v>0.04772896604705466</v>
      </c>
      <c r="Q1944" s="27">
        <f>IF(O1944&gt;0,O1944,"")</f>
        <v/>
      </c>
      <c r="R1944" s="28">
        <f>IF(O1944&gt;0,P1944,"")</f>
        <v/>
      </c>
    </row>
    <row r="1945">
      <c r="A1945" t="inlineStr">
        <is>
          <t>340130</t>
        </is>
      </c>
      <c r="B1945" t="inlineStr">
        <is>
          <t>Atrium Health Union</t>
        </is>
      </c>
      <c r="C1945" t="inlineStr">
        <is>
          <t>North Carolina</t>
        </is>
      </c>
      <c r="D1945" t="inlineStr">
        <is>
          <t>NC</t>
        </is>
      </c>
      <c r="E1945" t="inlineStr">
        <is>
          <t>South Atlantic</t>
        </is>
      </c>
      <c r="F1945" t="inlineStr">
        <is>
          <t>IPPS</t>
        </is>
      </c>
      <c r="G1945" s="16" t="n">
        <v>0.9186</v>
      </c>
      <c r="H1945" s="16" t="n">
        <v>0.9431</v>
      </c>
      <c r="I1945" s="16" t="n">
        <v>1.4049</v>
      </c>
      <c r="J1945" s="16" t="n">
        <v>1.3937</v>
      </c>
      <c r="K1945" s="17" t="n">
        <v>2560</v>
      </c>
      <c r="L1945" s="16" t="n">
        <v>1</v>
      </c>
      <c r="M1945" s="18" t="n">
        <v>23060390.15524543</v>
      </c>
      <c r="N1945" s="18" t="n">
        <v>23983440.67291781</v>
      </c>
      <c r="O1945" s="19" t="n">
        <v>923050.5176723711</v>
      </c>
      <c r="P1945" s="20" t="n">
        <v>0.040027532555099</v>
      </c>
      <c r="Q1945" s="27">
        <f>IF(O1945&gt;0,O1945,"")</f>
        <v/>
      </c>
      <c r="R1945" s="28">
        <f>IF(O1945&gt;0,P1945,"")</f>
        <v/>
      </c>
    </row>
    <row r="1946">
      <c r="A1946" t="inlineStr">
        <is>
          <t>340131</t>
        </is>
      </c>
      <c r="B1946" t="inlineStr">
        <is>
          <t>Carolina East Medical Center</t>
        </is>
      </c>
      <c r="C1946" t="inlineStr">
        <is>
          <t>North Carolina</t>
        </is>
      </c>
      <c r="D1946" t="inlineStr">
        <is>
          <t>NC</t>
        </is>
      </c>
      <c r="E1946" t="inlineStr">
        <is>
          <t>South Atlantic</t>
        </is>
      </c>
      <c r="F1946" t="inlineStr">
        <is>
          <t>SCH/RRC</t>
        </is>
      </c>
      <c r="G1946" s="16" t="n">
        <v>0.8925999999999999</v>
      </c>
      <c r="H1946" s="16" t="n">
        <v>0.9223</v>
      </c>
      <c r="I1946" s="16" t="n">
        <v>1.8821</v>
      </c>
      <c r="J1946" s="16" t="n">
        <v>1.8852</v>
      </c>
      <c r="K1946" s="17" t="n">
        <v>4152</v>
      </c>
      <c r="L1946" s="16" t="n">
        <v>1</v>
      </c>
      <c r="M1946" s="18" t="n">
        <v>49254406.12425526</v>
      </c>
      <c r="N1946" s="18" t="n">
        <v>51912551.99708338</v>
      </c>
      <c r="O1946" s="19" t="n">
        <v>2658145.872828119</v>
      </c>
      <c r="P1946" s="20" t="n">
        <v>0.0539676768434148</v>
      </c>
      <c r="Q1946" s="27">
        <f>IF(O1946&gt;0,O1946,"")</f>
        <v/>
      </c>
      <c r="R1946" s="28">
        <f>IF(O1946&gt;0,P1946,"")</f>
        <v/>
      </c>
    </row>
    <row r="1947">
      <c r="A1947" t="inlineStr">
        <is>
          <t>340132</t>
        </is>
      </c>
      <c r="B1947" t="inlineStr">
        <is>
          <t>Maria Parham Medical Center</t>
        </is>
      </c>
      <c r="C1947" t="inlineStr">
        <is>
          <t>North Carolina</t>
        </is>
      </c>
      <c r="D1947" t="inlineStr">
        <is>
          <t>NC</t>
        </is>
      </c>
      <c r="E1947" t="inlineStr">
        <is>
          <t>South Atlantic</t>
        </is>
      </c>
      <c r="F1947" t="inlineStr">
        <is>
          <t>IPPS</t>
        </is>
      </c>
      <c r="G1947" s="16" t="n">
        <v>0.8925999999999999</v>
      </c>
      <c r="H1947" s="16" t="n">
        <v>0.9223</v>
      </c>
      <c r="I1947" s="16" t="n">
        <v>1.6379</v>
      </c>
      <c r="J1947" s="16" t="n">
        <v>1.6229</v>
      </c>
      <c r="K1947" s="17" t="n">
        <v>750</v>
      </c>
      <c r="L1947" s="16" t="n">
        <v>1</v>
      </c>
      <c r="M1947" s="18" t="n">
        <v>7742722.48919522</v>
      </c>
      <c r="N1947" s="18" t="n">
        <v>8072547.828834898</v>
      </c>
      <c r="O1947" s="19" t="n">
        <v>329825.3396396777</v>
      </c>
      <c r="P1947" s="20" t="n">
        <v>0.04259810939885045</v>
      </c>
      <c r="Q1947" s="27">
        <f>IF(O1947&gt;0,O1947,"")</f>
        <v/>
      </c>
      <c r="R1947" s="28">
        <f>IF(O1947&gt;0,P1947,"")</f>
        <v/>
      </c>
    </row>
    <row r="1948">
      <c r="A1948" t="inlineStr">
        <is>
          <t>340141</t>
        </is>
      </c>
      <c r="B1948" t="inlineStr">
        <is>
          <t>Novant Health New Hanover Regional Medical Center</t>
        </is>
      </c>
      <c r="C1948" t="inlineStr">
        <is>
          <t>North Carolina</t>
        </is>
      </c>
      <c r="D1948" t="inlineStr">
        <is>
          <t>NC</t>
        </is>
      </c>
      <c r="E1948" t="inlineStr">
        <is>
          <t>South Atlantic</t>
        </is>
      </c>
      <c r="F1948" t="inlineStr">
        <is>
          <t>SCH/RRC</t>
        </is>
      </c>
      <c r="G1948" s="16" t="n">
        <v>0.9671</v>
      </c>
      <c r="H1948" s="16" t="n">
        <v>0.967</v>
      </c>
      <c r="I1948" s="16" t="n">
        <v>2.0778</v>
      </c>
      <c r="J1948" s="16" t="n">
        <v>2.0826</v>
      </c>
      <c r="K1948" s="17" t="n">
        <v>10597</v>
      </c>
      <c r="L1948" s="16" t="n">
        <v>1</v>
      </c>
      <c r="M1948" s="18" t="n">
        <v>145649167.6126006</v>
      </c>
      <c r="N1948" s="18" t="n">
        <v>150629839.4257701</v>
      </c>
      <c r="O1948" s="19" t="n">
        <v>4980671.813169539</v>
      </c>
      <c r="P1948" s="20" t="n">
        <v>0.03419636304697044</v>
      </c>
      <c r="Q1948" s="27">
        <f>IF(O1948&gt;0,O1948,"")</f>
        <v/>
      </c>
      <c r="R1948" s="28">
        <f>IF(O1948&gt;0,P1948,"")</f>
        <v/>
      </c>
    </row>
    <row r="1949">
      <c r="A1949" t="inlineStr">
        <is>
          <t>340142</t>
        </is>
      </c>
      <c r="B1949" t="inlineStr">
        <is>
          <t>Carteret General Hospital</t>
        </is>
      </c>
      <c r="C1949" t="inlineStr">
        <is>
          <t>North Carolina</t>
        </is>
      </c>
      <c r="D1949" t="inlineStr">
        <is>
          <t>NC</t>
        </is>
      </c>
      <c r="E1949" t="inlineStr">
        <is>
          <t>South Atlantic</t>
        </is>
      </c>
      <c r="F1949" t="inlineStr">
        <is>
          <t>SCH/RRC</t>
        </is>
      </c>
      <c r="G1949" s="16" t="n">
        <v>0.8925999999999999</v>
      </c>
      <c r="H1949" s="16" t="n">
        <v>0.9223</v>
      </c>
      <c r="I1949" s="16" t="n">
        <v>1.4347</v>
      </c>
      <c r="J1949" s="16" t="n">
        <v>1.4302</v>
      </c>
      <c r="K1949" s="17" t="n">
        <v>1842</v>
      </c>
      <c r="L1949" s="16" t="n">
        <v>1</v>
      </c>
      <c r="M1949" s="18" t="n">
        <v>16656961.10512853</v>
      </c>
      <c r="N1949" s="18" t="n">
        <v>17472055.58826051</v>
      </c>
      <c r="O1949" s="19" t="n">
        <v>815094.4831319787</v>
      </c>
      <c r="P1949" s="20" t="n">
        <v>0.04893416500090272</v>
      </c>
      <c r="Q1949" s="27">
        <f>IF(O1949&gt;0,O1949,"")</f>
        <v/>
      </c>
      <c r="R1949" s="28">
        <f>IF(O1949&gt;0,P1949,"")</f>
        <v/>
      </c>
    </row>
    <row r="1950">
      <c r="A1950" t="inlineStr">
        <is>
          <t>340143</t>
        </is>
      </c>
      <c r="B1950" t="inlineStr">
        <is>
          <t>Catawba Valley Medical Center</t>
        </is>
      </c>
      <c r="C1950" t="inlineStr">
        <is>
          <t>North Carolina</t>
        </is>
      </c>
      <c r="D1950" t="inlineStr">
        <is>
          <t>NC</t>
        </is>
      </c>
      <c r="E1950" t="inlineStr">
        <is>
          <t>South Atlantic</t>
        </is>
      </c>
      <c r="F1950" t="inlineStr">
        <is>
          <t>Rural Referral Center (RRC)</t>
        </is>
      </c>
      <c r="G1950" s="16" t="n">
        <v>0.9155</v>
      </c>
      <c r="H1950" s="16" t="n">
        <v>0.9431</v>
      </c>
      <c r="I1950" s="16" t="n">
        <v>1.8725</v>
      </c>
      <c r="J1950" s="16" t="n">
        <v>1.871</v>
      </c>
      <c r="K1950" s="17" t="n">
        <v>1635</v>
      </c>
      <c r="L1950" s="16" t="n">
        <v>1</v>
      </c>
      <c r="M1950" s="18" t="n">
        <v>19590290.94969773</v>
      </c>
      <c r="N1950" s="18" t="n">
        <v>20563345.21275224</v>
      </c>
      <c r="O1950" s="19" t="n">
        <v>973054.2630545087</v>
      </c>
      <c r="P1950" s="20" t="n">
        <v>0.04967023029688707</v>
      </c>
      <c r="Q1950" s="27">
        <f>IF(O1950&gt;0,O1950,"")</f>
        <v/>
      </c>
      <c r="R1950" s="28">
        <f>IF(O1950&gt;0,P1950,"")</f>
        <v/>
      </c>
    </row>
    <row r="1951">
      <c r="A1951" t="inlineStr">
        <is>
          <t>340145</t>
        </is>
      </c>
      <c r="B1951" t="inlineStr">
        <is>
          <t>Atrium Health Lincoln</t>
        </is>
      </c>
      <c r="C1951" t="inlineStr">
        <is>
          <t>North Carolina</t>
        </is>
      </c>
      <c r="D1951" t="inlineStr">
        <is>
          <t>NC</t>
        </is>
      </c>
      <c r="E1951" t="inlineStr">
        <is>
          <t>South Atlantic</t>
        </is>
      </c>
      <c r="F1951" t="inlineStr">
        <is>
          <t>IPPS</t>
        </is>
      </c>
      <c r="G1951" s="16" t="n">
        <v>0.9186</v>
      </c>
      <c r="H1951" s="16" t="n">
        <v>0.9431</v>
      </c>
      <c r="I1951" s="16" t="n">
        <v>1.3068</v>
      </c>
      <c r="J1951" s="16" t="n">
        <v>1.2938</v>
      </c>
      <c r="K1951" s="17" t="n">
        <v>1232</v>
      </c>
      <c r="L1951" s="16" t="n">
        <v>1</v>
      </c>
      <c r="M1951" s="18" t="n">
        <v>10322885.41366536</v>
      </c>
      <c r="N1951" s="18" t="n">
        <v>10714701.49952384</v>
      </c>
      <c r="O1951" s="19" t="n">
        <v>391816.0858584847</v>
      </c>
      <c r="P1951" s="20" t="n">
        <v>0.03795606268571009</v>
      </c>
      <c r="Q1951" s="27">
        <f>IF(O1951&gt;0,O1951,"")</f>
        <v/>
      </c>
      <c r="R1951" s="28">
        <f>IF(O1951&gt;0,P1951,"")</f>
        <v/>
      </c>
    </row>
    <row r="1952">
      <c r="A1952" t="inlineStr">
        <is>
          <t>340147</t>
        </is>
      </c>
      <c r="B1952" t="inlineStr">
        <is>
          <t>Unc Health Nash</t>
        </is>
      </c>
      <c r="C1952" t="inlineStr">
        <is>
          <t>North Carolina</t>
        </is>
      </c>
      <c r="D1952" t="inlineStr">
        <is>
          <t>NC</t>
        </is>
      </c>
      <c r="E1952" t="inlineStr">
        <is>
          <t>South Atlantic</t>
        </is>
      </c>
      <c r="F1952" t="inlineStr">
        <is>
          <t>Rural Referral Center (RRC)</t>
        </is>
      </c>
      <c r="G1952" s="16" t="n">
        <v>0.9575</v>
      </c>
      <c r="H1952" s="16" t="n">
        <v>0.9684</v>
      </c>
      <c r="I1952" s="16" t="n">
        <v>1.5248</v>
      </c>
      <c r="J1952" s="16" t="n">
        <v>1.5125</v>
      </c>
      <c r="K1952" s="17" t="n">
        <v>2733</v>
      </c>
      <c r="L1952" s="16" t="n">
        <v>1</v>
      </c>
      <c r="M1952" s="18" t="n">
        <v>27398516.64388296</v>
      </c>
      <c r="N1952" s="18" t="n">
        <v>28238518.01715044</v>
      </c>
      <c r="O1952" s="19" t="n">
        <v>840001.3732674755</v>
      </c>
      <c r="P1952" s="20" t="n">
        <v>0.03065864419543369</v>
      </c>
      <c r="Q1952" s="27">
        <f>IF(O1952&gt;0,O1952,"")</f>
        <v/>
      </c>
      <c r="R1952" s="28">
        <f>IF(O1952&gt;0,P1952,"")</f>
        <v/>
      </c>
    </row>
    <row r="1953">
      <c r="A1953" t="inlineStr">
        <is>
          <t>340148</t>
        </is>
      </c>
      <c r="B1953" t="inlineStr">
        <is>
          <t>Novant Health Medical Park Hospital</t>
        </is>
      </c>
      <c r="C1953" t="inlineStr">
        <is>
          <t>North Carolina</t>
        </is>
      </c>
      <c r="D1953" t="inlineStr">
        <is>
          <t>NC</t>
        </is>
      </c>
      <c r="E1953" t="inlineStr">
        <is>
          <t>South Atlantic</t>
        </is>
      </c>
      <c r="F1953" t="inlineStr">
        <is>
          <t>IPPS</t>
        </is>
      </c>
      <c r="G1953" s="16" t="n">
        <v>0.9155</v>
      </c>
      <c r="H1953" s="16" t="n">
        <v>0.9592000000000001</v>
      </c>
      <c r="I1953" s="16" t="n">
        <v>1.7576</v>
      </c>
      <c r="J1953" s="16" t="n">
        <v>1.7765</v>
      </c>
      <c r="K1953" s="17" t="n">
        <v>72</v>
      </c>
      <c r="L1953" s="16" t="n">
        <v>1</v>
      </c>
      <c r="M1953" s="18" t="n">
        <v>809755.3816896211</v>
      </c>
      <c r="N1953" s="18" t="n">
        <v>868701.3491514758</v>
      </c>
      <c r="O1953" s="19" t="n">
        <v>58945.96746185469</v>
      </c>
      <c r="P1953" s="20" t="n">
        <v>0.07279478320830556</v>
      </c>
      <c r="Q1953" s="27">
        <f>IF(O1953&gt;0,O1953,"")</f>
        <v/>
      </c>
      <c r="R1953" s="28">
        <f>IF(O1953&gt;0,P1953,"")</f>
        <v/>
      </c>
    </row>
    <row r="1954">
      <c r="A1954" t="inlineStr">
        <is>
          <t>340151</t>
        </is>
      </c>
      <c r="B1954" t="inlineStr">
        <is>
          <t>Ecu Health North Hospital</t>
        </is>
      </c>
      <c r="C1954" t="inlineStr">
        <is>
          <t>North Carolina</t>
        </is>
      </c>
      <c r="D1954" t="inlineStr">
        <is>
          <t>NC</t>
        </is>
      </c>
      <c r="E1954" t="inlineStr">
        <is>
          <t>South Atlantic</t>
        </is>
      </c>
      <c r="F1954" t="inlineStr">
        <is>
          <t>Sole Community Hospital (SCH)</t>
        </is>
      </c>
      <c r="G1954" s="16" t="n">
        <v>0.8925999999999999</v>
      </c>
      <c r="H1954" s="16" t="n">
        <v>0.9223</v>
      </c>
      <c r="I1954" s="16" t="n">
        <v>1.484</v>
      </c>
      <c r="J1954" s="16" t="n">
        <v>1.4694</v>
      </c>
      <c r="K1954" s="17" t="n">
        <v>936</v>
      </c>
      <c r="L1954" s="16" t="n">
        <v>1</v>
      </c>
      <c r="M1954" s="18" t="n">
        <v>8754972.719402406</v>
      </c>
      <c r="N1954" s="18" t="n">
        <v>9121651.747521793</v>
      </c>
      <c r="O1954" s="19" t="n">
        <v>366679.0281193871</v>
      </c>
      <c r="P1954" s="20" t="n">
        <v>0.04188237243809662</v>
      </c>
      <c r="Q1954" s="27">
        <f>IF(O1954&gt;0,O1954,"")</f>
        <v/>
      </c>
      <c r="R1954" s="28">
        <f>IF(O1954&gt;0,P1954,"")</f>
        <v/>
      </c>
    </row>
    <row r="1955">
      <c r="A1955" t="inlineStr">
        <is>
          <t>340155</t>
        </is>
      </c>
      <c r="B1955" t="inlineStr">
        <is>
          <t>Duke Regional Hospital</t>
        </is>
      </c>
      <c r="C1955" t="inlineStr">
        <is>
          <t>North Carolina</t>
        </is>
      </c>
      <c r="D1955" t="inlineStr">
        <is>
          <t>NC</t>
        </is>
      </c>
      <c r="E1955" t="inlineStr">
        <is>
          <t>South Atlantic</t>
        </is>
      </c>
      <c r="F1955" t="inlineStr">
        <is>
          <t>Rural Referral Center (RRC)</t>
        </is>
      </c>
      <c r="G1955" s="16" t="n">
        <v>0.9566</v>
      </c>
      <c r="H1955" s="16" t="n">
        <v>0.9223</v>
      </c>
      <c r="I1955" s="16" t="n">
        <v>1.663</v>
      </c>
      <c r="J1955" s="16" t="n">
        <v>1.6583</v>
      </c>
      <c r="K1955" s="17" t="n">
        <v>2804</v>
      </c>
      <c r="L1955" s="16" t="n">
        <v>1</v>
      </c>
      <c r="M1955" s="18" t="n">
        <v>30640498.6084296</v>
      </c>
      <c r="N1955" s="18" t="n">
        <v>30838888.24944448</v>
      </c>
      <c r="O1955" s="19" t="n">
        <v>198389.641014874</v>
      </c>
      <c r="P1955" s="20" t="n">
        <v>0.006474752371043152</v>
      </c>
      <c r="Q1955" s="27">
        <f>IF(O1955&gt;0,O1955,"")</f>
        <v/>
      </c>
      <c r="R1955" s="28">
        <f>IF(O1955&gt;0,P1955,"")</f>
        <v/>
      </c>
    </row>
    <row r="1956">
      <c r="A1956" t="inlineStr">
        <is>
          <t>340156</t>
        </is>
      </c>
      <c r="B1956" t="inlineStr">
        <is>
          <t>Cherokee Indian Hospital Authority</t>
        </is>
      </c>
      <c r="C1956" t="inlineStr">
        <is>
          <t>North Carolina</t>
        </is>
      </c>
      <c r="D1956" t="inlineStr">
        <is>
          <t>NC</t>
        </is>
      </c>
      <c r="E1956" t="inlineStr">
        <is>
          <t>South Atlantic</t>
        </is>
      </c>
      <c r="F1956" t="inlineStr">
        <is>
          <t>Indian Health Service (IHS)</t>
        </is>
      </c>
      <c r="G1956" s="16" t="n">
        <v>1.4448</v>
      </c>
      <c r="H1956" s="16" t="n">
        <v>1.4448</v>
      </c>
      <c r="I1956" s="16" t="n">
        <v>1.0061</v>
      </c>
      <c r="J1956" s="16" t="n">
        <v>0.9925</v>
      </c>
      <c r="K1956" s="17" t="n">
        <v>105</v>
      </c>
      <c r="L1956" s="16" t="n">
        <v>1</v>
      </c>
      <c r="M1956" s="18" t="n">
        <v>922765.5643264935</v>
      </c>
      <c r="N1956" s="18" t="n">
        <v>939310.3710594241</v>
      </c>
      <c r="O1956" s="19" t="n">
        <v>16544.80673293059</v>
      </c>
      <c r="P1956" s="20" t="n">
        <v>0.01792958837275889</v>
      </c>
      <c r="Q1956" s="27">
        <f>IF(O1956&gt;0,O1956,"")</f>
        <v/>
      </c>
      <c r="R1956" s="28">
        <f>IF(O1956&gt;0,P1956,"")</f>
        <v/>
      </c>
    </row>
    <row r="1957">
      <c r="A1957" t="inlineStr">
        <is>
          <t>340158</t>
        </is>
      </c>
      <c r="B1957" t="inlineStr">
        <is>
          <t>Novant Health Brunswick Medical Center</t>
        </is>
      </c>
      <c r="C1957" t="inlineStr">
        <is>
          <t>North Carolina</t>
        </is>
      </c>
      <c r="D1957" t="inlineStr">
        <is>
          <t>NC</t>
        </is>
      </c>
      <c r="E1957" t="inlineStr">
        <is>
          <t>South Atlantic</t>
        </is>
      </c>
      <c r="F1957" t="inlineStr">
        <is>
          <t>IPPS</t>
        </is>
      </c>
      <c r="G1957" s="16" t="n">
        <v>0.9671</v>
      </c>
      <c r="H1957" s="16" t="n">
        <v>0.967</v>
      </c>
      <c r="I1957" s="16" t="n">
        <v>1.4242</v>
      </c>
      <c r="J1957" s="16" t="n">
        <v>1.4117</v>
      </c>
      <c r="K1957" s="17" t="n">
        <v>1516</v>
      </c>
      <c r="L1957" s="16" t="n">
        <v>1</v>
      </c>
      <c r="M1957" s="18" t="n">
        <v>14282081.71066076</v>
      </c>
      <c r="N1957" s="18" t="n">
        <v>14607094.22494451</v>
      </c>
      <c r="O1957" s="19" t="n">
        <v>325012.5142837483</v>
      </c>
      <c r="P1957" s="20" t="n">
        <v>0.02275666256979507</v>
      </c>
      <c r="Q1957" s="27">
        <f>IF(O1957&gt;0,O1957,"")</f>
        <v/>
      </c>
      <c r="R1957" s="28">
        <f>IF(O1957&gt;0,P1957,"")</f>
        <v/>
      </c>
    </row>
    <row r="1958">
      <c r="A1958" t="inlineStr">
        <is>
          <t>340159</t>
        </is>
      </c>
      <c r="B1958" t="inlineStr">
        <is>
          <t>Person Memorial Hospital</t>
        </is>
      </c>
      <c r="C1958" t="inlineStr">
        <is>
          <t>North Carolina</t>
        </is>
      </c>
      <c r="D1958" t="inlineStr">
        <is>
          <t>NC</t>
        </is>
      </c>
      <c r="E1958" t="inlineStr">
        <is>
          <t>South Atlantic</t>
        </is>
      </c>
      <c r="F1958" t="inlineStr">
        <is>
          <t>IPPS</t>
        </is>
      </c>
      <c r="G1958" s="16" t="n">
        <v>0.9566</v>
      </c>
      <c r="H1958" s="16" t="n">
        <v>0.9572000000000001</v>
      </c>
      <c r="I1958" s="16" t="n">
        <v>1.4611</v>
      </c>
      <c r="J1958" s="16" t="n">
        <v>1.4471</v>
      </c>
      <c r="K1958" s="17" t="n">
        <v>144</v>
      </c>
      <c r="L1958" s="16" t="n">
        <v>1</v>
      </c>
      <c r="M1958" s="18" t="n">
        <v>1382509.112576016</v>
      </c>
      <c r="N1958" s="18" t="n">
        <v>1413451.693107522</v>
      </c>
      <c r="O1958" s="19" t="n">
        <v>30942.58053150657</v>
      </c>
      <c r="P1958" s="20" t="n">
        <v>0.02238146587970878</v>
      </c>
      <c r="Q1958" s="27">
        <f>IF(O1958&gt;0,O1958,"")</f>
        <v/>
      </c>
      <c r="R1958" s="28">
        <f>IF(O1958&gt;0,P1958,"")</f>
        <v/>
      </c>
    </row>
    <row r="1959">
      <c r="A1959" t="inlineStr">
        <is>
          <t>340166</t>
        </is>
      </c>
      <c r="B1959" t="inlineStr">
        <is>
          <t>Atrium Health University City</t>
        </is>
      </c>
      <c r="C1959" t="inlineStr">
        <is>
          <t>North Carolina</t>
        </is>
      </c>
      <c r="D1959" t="inlineStr">
        <is>
          <t>NC</t>
        </is>
      </c>
      <c r="E1959" t="inlineStr">
        <is>
          <t>South Atlantic</t>
        </is>
      </c>
      <c r="F1959" t="inlineStr">
        <is>
          <t>IPPS</t>
        </is>
      </c>
      <c r="G1959" s="16" t="n">
        <v>0.9186</v>
      </c>
      <c r="H1959" s="16" t="n">
        <v>0.9431</v>
      </c>
      <c r="I1959" s="16" t="n">
        <v>1.3767</v>
      </c>
      <c r="J1959" s="16" t="n">
        <v>1.3639</v>
      </c>
      <c r="K1959" s="17" t="n">
        <v>1019</v>
      </c>
      <c r="L1959" s="16" t="n">
        <v>1</v>
      </c>
      <c r="M1959" s="18" t="n">
        <v>8994867.481152514</v>
      </c>
      <c r="N1959" s="18" t="n">
        <v>9342410.26968867</v>
      </c>
      <c r="O1959" s="19" t="n">
        <v>347542.7885361556</v>
      </c>
      <c r="P1959" s="20" t="n">
        <v>0.03863789980946166</v>
      </c>
      <c r="Q1959" s="27">
        <f>IF(O1959&gt;0,O1959,"")</f>
        <v/>
      </c>
      <c r="R1959" s="28">
        <f>IF(O1959&gt;0,P1959,"")</f>
        <v/>
      </c>
    </row>
    <row r="1960">
      <c r="A1960" t="inlineStr">
        <is>
          <t>340168</t>
        </is>
      </c>
      <c r="B1960" t="inlineStr">
        <is>
          <t>Wilmington Treatment Center</t>
        </is>
      </c>
      <c r="C1960" t="inlineStr">
        <is>
          <t>North Carolina</t>
        </is>
      </c>
      <c r="D1960" t="inlineStr">
        <is>
          <t>NC</t>
        </is>
      </c>
      <c r="E1960" t="inlineStr">
        <is>
          <t>South Atlantic</t>
        </is>
      </c>
      <c r="F1960" t="inlineStr">
        <is>
          <t>IPPS</t>
        </is>
      </c>
      <c r="G1960" s="16" t="n">
        <v>0.9671</v>
      </c>
      <c r="H1960" s="16" t="n">
        <v>0.967</v>
      </c>
      <c r="I1960" s="16" t="n">
        <v>0.8762</v>
      </c>
      <c r="J1960" s="16" t="n">
        <v>0.8467</v>
      </c>
      <c r="K1960" s="17" t="n">
        <v>417</v>
      </c>
      <c r="L1960" s="16" t="n">
        <v>1</v>
      </c>
      <c r="M1960" s="18" t="n">
        <v>2416910.867641362</v>
      </c>
      <c r="N1960" s="18" t="n">
        <v>2409837.895284767</v>
      </c>
      <c r="O1960" s="19" t="n">
        <v>-7072.972356595099</v>
      </c>
      <c r="P1960" s="20" t="n">
        <v>-0.002926451467983815</v>
      </c>
      <c r="Q1960" s="27">
        <f>IF(O1960&gt;0,O1960,"")</f>
        <v/>
      </c>
      <c r="R1960" s="28">
        <f>IF(O1960&gt;0,P1960,"")</f>
        <v/>
      </c>
    </row>
    <row r="1961">
      <c r="A1961" t="inlineStr">
        <is>
          <t>340171</t>
        </is>
      </c>
      <c r="B1961" t="inlineStr">
        <is>
          <t>Novant Health Matthews Medical Center</t>
        </is>
      </c>
      <c r="C1961" t="inlineStr">
        <is>
          <t>North Carolina</t>
        </is>
      </c>
      <c r="D1961" t="inlineStr">
        <is>
          <t>NC</t>
        </is>
      </c>
      <c r="E1961" t="inlineStr">
        <is>
          <t>South Atlantic</t>
        </is>
      </c>
      <c r="F1961" t="inlineStr">
        <is>
          <t>IPPS</t>
        </is>
      </c>
      <c r="G1961" s="16" t="n">
        <v>0.9186</v>
      </c>
      <c r="H1961" s="16" t="n">
        <v>0.9431</v>
      </c>
      <c r="I1961" s="16" t="n">
        <v>1.52</v>
      </c>
      <c r="J1961" s="16" t="n">
        <v>1.5125</v>
      </c>
      <c r="K1961" s="17" t="n">
        <v>2153</v>
      </c>
      <c r="L1961" s="16" t="n">
        <v>1</v>
      </c>
      <c r="M1961" s="18" t="n">
        <v>20983063.29811341</v>
      </c>
      <c r="N1961" s="18" t="n">
        <v>21889792.01055922</v>
      </c>
      <c r="O1961" s="19" t="n">
        <v>906728.7124458179</v>
      </c>
      <c r="P1961" s="20" t="n">
        <v>0.04321240895876925</v>
      </c>
      <c r="Q1961" s="27">
        <f>IF(O1961&gt;0,O1961,"")</f>
        <v/>
      </c>
      <c r="R1961" s="28">
        <f>IF(O1961&gt;0,P1961,"")</f>
        <v/>
      </c>
    </row>
    <row r="1962">
      <c r="A1962" t="inlineStr">
        <is>
          <t>340173</t>
        </is>
      </c>
      <c r="B1962" t="inlineStr">
        <is>
          <t>Wakemed</t>
        </is>
      </c>
      <c r="C1962" t="inlineStr">
        <is>
          <t>North Carolina</t>
        </is>
      </c>
      <c r="D1962" t="inlineStr">
        <is>
          <t>NC</t>
        </is>
      </c>
      <c r="E1962" t="inlineStr">
        <is>
          <t>South Atlantic</t>
        </is>
      </c>
      <c r="F1962" t="inlineStr">
        <is>
          <t>IPPS</t>
        </is>
      </c>
      <c r="G1962" s="16" t="n">
        <v>0.9864000000000001</v>
      </c>
      <c r="H1962" s="16" t="n">
        <v>1.0068</v>
      </c>
      <c r="I1962" s="16" t="n">
        <v>1.5667</v>
      </c>
      <c r="J1962" s="16" t="n">
        <v>1.5594</v>
      </c>
      <c r="K1962" s="17" t="n">
        <v>3383</v>
      </c>
      <c r="L1962" s="16" t="n">
        <v>1</v>
      </c>
      <c r="M1962" s="18" t="n">
        <v>35488039.7978221</v>
      </c>
      <c r="N1962" s="18" t="n">
        <v>36923624.01159262</v>
      </c>
      <c r="O1962" s="19" t="n">
        <v>1435584.213770516</v>
      </c>
      <c r="P1962" s="20" t="n">
        <v>0.04045262071247502</v>
      </c>
      <c r="Q1962" s="27">
        <f>IF(O1962&gt;0,O1962,"")</f>
        <v/>
      </c>
      <c r="R1962" s="28">
        <f>IF(O1962&gt;0,P1962,"")</f>
        <v/>
      </c>
    </row>
    <row r="1963">
      <c r="A1963" t="inlineStr">
        <is>
          <t>340183</t>
        </is>
      </c>
      <c r="B1963" t="inlineStr">
        <is>
          <t>Novant Health Huntersville Medical Center</t>
        </is>
      </c>
      <c r="C1963" t="inlineStr">
        <is>
          <t>North Carolina</t>
        </is>
      </c>
      <c r="D1963" t="inlineStr">
        <is>
          <t>NC</t>
        </is>
      </c>
      <c r="E1963" t="inlineStr">
        <is>
          <t>South Atlantic</t>
        </is>
      </c>
      <c r="F1963" t="inlineStr">
        <is>
          <t>IPPS</t>
        </is>
      </c>
      <c r="G1963" s="16" t="n">
        <v>0.9186</v>
      </c>
      <c r="H1963" s="16" t="n">
        <v>0.9431</v>
      </c>
      <c r="I1963" s="16" t="n">
        <v>1.4934</v>
      </c>
      <c r="J1963" s="16" t="n">
        <v>1.4861</v>
      </c>
      <c r="K1963" s="17" t="n">
        <v>1967</v>
      </c>
      <c r="L1963" s="16" t="n">
        <v>1</v>
      </c>
      <c r="M1963" s="18" t="n">
        <v>18834833.26103565</v>
      </c>
      <c r="N1963" s="18" t="n">
        <v>19649640.81081764</v>
      </c>
      <c r="O1963" s="19" t="n">
        <v>814807.5497819819</v>
      </c>
      <c r="P1963" s="20" t="n">
        <v>0.04326067231333582</v>
      </c>
      <c r="Q1963" s="27">
        <f>IF(O1963&gt;0,O1963,"")</f>
        <v/>
      </c>
      <c r="R1963" s="28">
        <f>IF(O1963&gt;0,P1963,"")</f>
        <v/>
      </c>
    </row>
    <row r="1964">
      <c r="A1964" t="inlineStr">
        <is>
          <t>340184</t>
        </is>
      </c>
      <c r="B1964" t="inlineStr">
        <is>
          <t>Haywood Regional Medical Center</t>
        </is>
      </c>
      <c r="C1964" t="inlineStr">
        <is>
          <t>North Carolina</t>
        </is>
      </c>
      <c r="D1964" t="inlineStr">
        <is>
          <t>NC</t>
        </is>
      </c>
      <c r="E1964" t="inlineStr">
        <is>
          <t>South Atlantic</t>
        </is>
      </c>
      <c r="F1964" t="inlineStr">
        <is>
          <t>IPPS</t>
        </is>
      </c>
      <c r="G1964" s="16" t="n">
        <v>0.8925999999999999</v>
      </c>
      <c r="H1964" s="16" t="n">
        <v>0.9223</v>
      </c>
      <c r="I1964" s="16" t="n">
        <v>1.5238</v>
      </c>
      <c r="J1964" s="16" t="n">
        <v>1.5228</v>
      </c>
      <c r="K1964" s="17" t="n">
        <v>1365</v>
      </c>
      <c r="L1964" s="16" t="n">
        <v>1</v>
      </c>
      <c r="M1964" s="18" t="n">
        <v>13110089.84849193</v>
      </c>
      <c r="N1964" s="18" t="n">
        <v>13785836.476323</v>
      </c>
      <c r="O1964" s="19" t="n">
        <v>675746.6278310735</v>
      </c>
      <c r="P1964" s="20" t="n">
        <v>0.05154401195113133</v>
      </c>
      <c r="Q1964" s="27">
        <f>IF(O1964&gt;0,O1964,"")</f>
        <v/>
      </c>
      <c r="R1964" s="28">
        <f>IF(O1964&gt;0,P1964,"")</f>
        <v/>
      </c>
    </row>
    <row r="1965">
      <c r="A1965" t="inlineStr">
        <is>
          <t>340188</t>
        </is>
      </c>
      <c r="B1965" t="inlineStr">
        <is>
          <t>Cape Fear Valley Hoke Hospital</t>
        </is>
      </c>
      <c r="C1965" t="inlineStr">
        <is>
          <t>North Carolina</t>
        </is>
      </c>
      <c r="D1965" t="inlineStr">
        <is>
          <t>NC</t>
        </is>
      </c>
      <c r="E1965" t="inlineStr">
        <is>
          <t>South Atlantic</t>
        </is>
      </c>
      <c r="F1965" t="inlineStr">
        <is>
          <t>IPPS</t>
        </is>
      </c>
      <c r="G1965" s="16" t="n">
        <v>0.9575</v>
      </c>
      <c r="H1965" s="16" t="n">
        <v>0.9223</v>
      </c>
      <c r="I1965" s="16" t="n">
        <v>1.1579</v>
      </c>
      <c r="J1965" s="16" t="n">
        <v>1.1469</v>
      </c>
      <c r="K1965" s="17" t="n">
        <v>266</v>
      </c>
      <c r="L1965" s="16" t="n">
        <v>1</v>
      </c>
      <c r="M1965" s="18" t="n">
        <v>2025010.252312217</v>
      </c>
      <c r="N1965" s="18" t="n">
        <v>2023321.016206329</v>
      </c>
      <c r="O1965" s="19" t="n">
        <v>-1689.236105888616</v>
      </c>
      <c r="P1965" s="20" t="n">
        <v>-0.0008341864461969001</v>
      </c>
      <c r="Q1965" s="27">
        <f>IF(O1965&gt;0,O1965,"")</f>
        <v/>
      </c>
      <c r="R1965" s="28">
        <f>IF(O1965&gt;0,P1965,"")</f>
        <v/>
      </c>
    </row>
    <row r="1966">
      <c r="A1966" t="inlineStr">
        <is>
          <t>340190</t>
        </is>
      </c>
      <c r="B1966" t="inlineStr">
        <is>
          <t>Novant Health Mint Hill Medical Center</t>
        </is>
      </c>
      <c r="C1966" t="inlineStr">
        <is>
          <t>North Carolina</t>
        </is>
      </c>
      <c r="D1966" t="inlineStr">
        <is>
          <t>NC</t>
        </is>
      </c>
      <c r="E1966" t="inlineStr">
        <is>
          <t>South Atlantic</t>
        </is>
      </c>
      <c r="F1966" t="inlineStr">
        <is>
          <t>IPPS</t>
        </is>
      </c>
      <c r="G1966" s="16" t="n">
        <v>0.9186</v>
      </c>
      <c r="H1966" s="16" t="n">
        <v>0.9431</v>
      </c>
      <c r="I1966" s="16" t="n">
        <v>1.2988</v>
      </c>
      <c r="J1966" s="16" t="n">
        <v>1.2861</v>
      </c>
      <c r="K1966" s="17" t="n">
        <v>614</v>
      </c>
      <c r="L1966" s="16" t="n">
        <v>1</v>
      </c>
      <c r="M1966" s="18" t="n">
        <v>5113189.91967025</v>
      </c>
      <c r="N1966" s="18" t="n">
        <v>5308176.210457076</v>
      </c>
      <c r="O1966" s="19" t="n">
        <v>194986.2907868261</v>
      </c>
      <c r="P1966" s="20" t="n">
        <v>0.03813398169246972</v>
      </c>
      <c r="Q1966" s="27">
        <f>IF(O1966&gt;0,O1966,"")</f>
        <v/>
      </c>
      <c r="R1966" s="28">
        <f>IF(O1966&gt;0,P1966,"")</f>
        <v/>
      </c>
    </row>
    <row r="1967">
      <c r="A1967" t="inlineStr">
        <is>
          <t>340195</t>
        </is>
      </c>
      <c r="B1967" t="inlineStr">
        <is>
          <t>Novant Health Ballantyne Medical Center</t>
        </is>
      </c>
      <c r="C1967" t="inlineStr">
        <is>
          <t>North Carolina</t>
        </is>
      </c>
      <c r="D1967" t="inlineStr">
        <is>
          <t>NC</t>
        </is>
      </c>
      <c r="E1967" t="inlineStr">
        <is>
          <t>South Atlantic</t>
        </is>
      </c>
      <c r="F1967" t="inlineStr">
        <is>
          <t>IPPS</t>
        </is>
      </c>
      <c r="G1967" s="16" t="n">
        <v>0.9186</v>
      </c>
      <c r="H1967" s="16" t="n">
        <v>0.9431</v>
      </c>
      <c r="I1967" s="16" t="n">
        <v>1.3004</v>
      </c>
      <c r="J1967" s="16" t="n">
        <v>1.2869</v>
      </c>
      <c r="K1967" s="17" t="n">
        <v>623</v>
      </c>
      <c r="L1967" s="16" t="n">
        <v>1</v>
      </c>
      <c r="M1967" s="18" t="n">
        <v>5194530.259037555</v>
      </c>
      <c r="N1967" s="18" t="n">
        <v>5389333.627056196</v>
      </c>
      <c r="O1967" s="19" t="n">
        <v>194803.3680186411</v>
      </c>
      <c r="P1967" s="20" t="n">
        <v>0.0375016331225943</v>
      </c>
      <c r="Q1967" s="27">
        <f>IF(O1967&gt;0,O1967,"")</f>
        <v/>
      </c>
      <c r="R1967" s="28">
        <f>IF(O1967&gt;0,P1967,"")</f>
        <v/>
      </c>
    </row>
    <row r="1968">
      <c r="A1968" t="inlineStr">
        <is>
          <t>350002</t>
        </is>
      </c>
      <c r="B1968" t="inlineStr">
        <is>
          <t>Chi St Alexius Health</t>
        </is>
      </c>
      <c r="C1968" t="inlineStr">
        <is>
          <t>North Dakota</t>
        </is>
      </c>
      <c r="D1968" t="inlineStr">
        <is>
          <t>ND</t>
        </is>
      </c>
      <c r="E1968" t="inlineStr">
        <is>
          <t>West North Central</t>
        </is>
      </c>
      <c r="F1968" t="inlineStr">
        <is>
          <t>IPPS</t>
        </is>
      </c>
      <c r="G1968" s="16" t="n">
        <v>1</v>
      </c>
      <c r="H1968" s="16" t="n">
        <v>1</v>
      </c>
      <c r="I1968" s="16" t="n">
        <v>2.1184</v>
      </c>
      <c r="J1968" s="16" t="n">
        <v>2.1106</v>
      </c>
      <c r="K1968" s="17" t="n">
        <v>1983</v>
      </c>
      <c r="L1968" s="16" t="n">
        <v>1</v>
      </c>
      <c r="M1968" s="18" t="n">
        <v>28366277.654592</v>
      </c>
      <c r="N1968" s="18" t="n">
        <v>29162764.27482599</v>
      </c>
      <c r="O1968" s="19" t="n">
        <v>796486.620233994</v>
      </c>
      <c r="P1968" s="20" t="n">
        <v>0.02807864429491181</v>
      </c>
      <c r="Q1968" s="27">
        <f>IF(O1968&gt;0,O1968,"")</f>
        <v/>
      </c>
      <c r="R1968" s="28">
        <f>IF(O1968&gt;0,P1968,"")</f>
        <v/>
      </c>
    </row>
    <row r="1969">
      <c r="A1969" t="inlineStr">
        <is>
          <t>350006</t>
        </is>
      </c>
      <c r="B1969" t="inlineStr">
        <is>
          <t>Trinity Hospitals</t>
        </is>
      </c>
      <c r="C1969" t="inlineStr">
        <is>
          <t>North Dakota</t>
        </is>
      </c>
      <c r="D1969" t="inlineStr">
        <is>
          <t>ND</t>
        </is>
      </c>
      <c r="E1969" t="inlineStr">
        <is>
          <t>West North Central</t>
        </is>
      </c>
      <c r="F1969" t="inlineStr">
        <is>
          <t>SCH/RRC</t>
        </is>
      </c>
      <c r="G1969" s="16" t="n">
        <v>1</v>
      </c>
      <c r="H1969" s="16" t="n">
        <v>1</v>
      </c>
      <c r="I1969" s="16" t="n">
        <v>1.8689</v>
      </c>
      <c r="J1969" s="16" t="n">
        <v>1.8678</v>
      </c>
      <c r="K1969" s="17" t="n">
        <v>2491</v>
      </c>
      <c r="L1969" s="16" t="n">
        <v>1</v>
      </c>
      <c r="M1969" s="18" t="n">
        <v>31436302.497039</v>
      </c>
      <c r="N1969" s="18" t="n">
        <v>32419337.67672599</v>
      </c>
      <c r="O1969" s="19" t="n">
        <v>983035.1796869934</v>
      </c>
      <c r="P1969" s="20" t="n">
        <v>0.0312706998470824</v>
      </c>
      <c r="Q1969" s="27">
        <f>IF(O1969&gt;0,O1969,"")</f>
        <v/>
      </c>
      <c r="R1969" s="28">
        <f>IF(O1969&gt;0,P1969,"")</f>
        <v/>
      </c>
    </row>
    <row r="1970">
      <c r="A1970" t="inlineStr">
        <is>
          <t>350011</t>
        </is>
      </c>
      <c r="B1970" t="inlineStr">
        <is>
          <t>Sanford</t>
        </is>
      </c>
      <c r="C1970" t="inlineStr">
        <is>
          <t>North Dakota</t>
        </is>
      </c>
      <c r="D1970" t="inlineStr">
        <is>
          <t>ND</t>
        </is>
      </c>
      <c r="E1970" t="inlineStr">
        <is>
          <t>West North Central</t>
        </is>
      </c>
      <c r="F1970" t="inlineStr">
        <is>
          <t>Rural Referral Center (RRC)</t>
        </is>
      </c>
      <c r="G1970" s="16" t="n">
        <v>1</v>
      </c>
      <c r="H1970" s="16" t="n">
        <v>1</v>
      </c>
      <c r="I1970" s="16" t="n">
        <v>2.1648</v>
      </c>
      <c r="J1970" s="16" t="n">
        <v>2.1672</v>
      </c>
      <c r="K1970" s="17" t="n">
        <v>7411</v>
      </c>
      <c r="L1970" s="16" t="n">
        <v>1</v>
      </c>
      <c r="M1970" s="18" t="n">
        <v>108334369.498608</v>
      </c>
      <c r="N1970" s="18" t="n">
        <v>111911790.640104</v>
      </c>
      <c r="O1970" s="19" t="n">
        <v>3577421.141495973</v>
      </c>
      <c r="P1970" s="20" t="n">
        <v>0.03302203315580232</v>
      </c>
      <c r="Q1970" s="27">
        <f>IF(O1970&gt;0,O1970,"")</f>
        <v/>
      </c>
      <c r="R1970" s="28">
        <f>IF(O1970&gt;0,P1970,"")</f>
        <v/>
      </c>
    </row>
    <row r="1971">
      <c r="A1971" t="inlineStr">
        <is>
          <t>350015</t>
        </is>
      </c>
      <c r="B1971" t="inlineStr">
        <is>
          <t>Sanford Medical Center Bismarck</t>
        </is>
      </c>
      <c r="C1971" t="inlineStr">
        <is>
          <t>North Dakota</t>
        </is>
      </c>
      <c r="D1971" t="inlineStr">
        <is>
          <t>ND</t>
        </is>
      </c>
      <c r="E1971" t="inlineStr">
        <is>
          <t>West North Central</t>
        </is>
      </c>
      <c r="F1971" t="inlineStr">
        <is>
          <t>Rural Referral Center (RRC)</t>
        </is>
      </c>
      <c r="G1971" s="16" t="n">
        <v>1</v>
      </c>
      <c r="H1971" s="16" t="n">
        <v>1</v>
      </c>
      <c r="I1971" s="16" t="n">
        <v>2.0306</v>
      </c>
      <c r="J1971" s="16" t="n">
        <v>2.0287</v>
      </c>
      <c r="K1971" s="17" t="n">
        <v>3546</v>
      </c>
      <c r="L1971" s="16" t="n">
        <v>1</v>
      </c>
      <c r="M1971" s="18" t="n">
        <v>48622219.62483601</v>
      </c>
      <c r="N1971" s="18" t="n">
        <v>50125255.56347399</v>
      </c>
      <c r="O1971" s="19" t="n">
        <v>1503035.938637987</v>
      </c>
      <c r="P1971" s="20" t="n">
        <v>0.03091253238201086</v>
      </c>
      <c r="Q1971" s="27">
        <f>IF(O1971&gt;0,O1971,"")</f>
        <v/>
      </c>
      <c r="R1971" s="28">
        <f>IF(O1971&gt;0,P1971,"")</f>
        <v/>
      </c>
    </row>
    <row r="1972">
      <c r="A1972" t="inlineStr">
        <is>
          <t>350019</t>
        </is>
      </c>
      <c r="B1972" t="inlineStr">
        <is>
          <t>Altru Hospital</t>
        </is>
      </c>
      <c r="C1972" t="inlineStr">
        <is>
          <t>North Dakota</t>
        </is>
      </c>
      <c r="D1972" t="inlineStr">
        <is>
          <t>ND</t>
        </is>
      </c>
      <c r="E1972" t="inlineStr">
        <is>
          <t>West North Central</t>
        </is>
      </c>
      <c r="F1972" t="inlineStr">
        <is>
          <t>Sole Community Hospital (SCH)</t>
        </is>
      </c>
      <c r="G1972" s="16" t="n">
        <v>1</v>
      </c>
      <c r="H1972" s="16" t="n">
        <v>1</v>
      </c>
      <c r="I1972" s="16" t="n">
        <v>1.9651</v>
      </c>
      <c r="J1972" s="16" t="n">
        <v>1.9586</v>
      </c>
      <c r="K1972" s="17" t="n">
        <v>3533</v>
      </c>
      <c r="L1972" s="16" t="n">
        <v>1</v>
      </c>
      <c r="M1972" s="18" t="n">
        <v>46881333.967563</v>
      </c>
      <c r="N1972" s="18" t="n">
        <v>48215805.55300599</v>
      </c>
      <c r="O1972" s="19" t="n">
        <v>1334471.58544299</v>
      </c>
      <c r="P1972" s="20" t="n">
        <v>0.02846488084930146</v>
      </c>
      <c r="Q1972" s="27">
        <f>IF(O1972&gt;0,O1972,"")</f>
        <v/>
      </c>
      <c r="R1972" s="28">
        <f>IF(O1972&gt;0,P1972,"")</f>
        <v/>
      </c>
    </row>
    <row r="1973">
      <c r="A1973" t="inlineStr">
        <is>
          <t>350063</t>
        </is>
      </c>
      <c r="B1973" t="inlineStr">
        <is>
          <t>P H S Indian Hosp At Belcourt-Quentin N Burdick</t>
        </is>
      </c>
      <c r="C1973" t="inlineStr">
        <is>
          <t>North Dakota</t>
        </is>
      </c>
      <c r="D1973" t="inlineStr">
        <is>
          <t>ND</t>
        </is>
      </c>
      <c r="E1973" t="inlineStr">
        <is>
          <t>West North Central</t>
        </is>
      </c>
      <c r="F1973" t="inlineStr">
        <is>
          <t>Indian Health Service (IHS)</t>
        </is>
      </c>
      <c r="G1973" s="16" t="n">
        <v>1.4448</v>
      </c>
      <c r="H1973" s="16" t="n">
        <v>1.4448</v>
      </c>
      <c r="I1973" s="16" t="n">
        <v>1.0524</v>
      </c>
      <c r="J1973" s="16" t="n">
        <v>1.036</v>
      </c>
      <c r="K1973" s="17" t="n">
        <v>153</v>
      </c>
      <c r="L1973" s="16" t="n">
        <v>1</v>
      </c>
      <c r="M1973" s="18" t="n">
        <v>1406478.835524935</v>
      </c>
      <c r="N1973" s="18" t="n">
        <v>1428698.172444641</v>
      </c>
      <c r="O1973" s="19" t="n">
        <v>22219.33691970655</v>
      </c>
      <c r="P1973" s="20" t="n">
        <v>0.01579784662128507</v>
      </c>
      <c r="Q1973" s="27">
        <f>IF(O1973&gt;0,O1973,"")</f>
        <v/>
      </c>
      <c r="R1973" s="28">
        <f>IF(O1973&gt;0,P1973,"")</f>
        <v/>
      </c>
    </row>
    <row r="1974">
      <c r="A1974" t="inlineStr">
        <is>
          <t>350070</t>
        </is>
      </c>
      <c r="B1974" t="inlineStr">
        <is>
          <t>Essentia Health Fargo</t>
        </is>
      </c>
      <c r="C1974" t="inlineStr">
        <is>
          <t>North Dakota</t>
        </is>
      </c>
      <c r="D1974" t="inlineStr">
        <is>
          <t>ND</t>
        </is>
      </c>
      <c r="E1974" t="inlineStr">
        <is>
          <t>West North Central</t>
        </is>
      </c>
      <c r="F1974" t="inlineStr">
        <is>
          <t>Rural Referral Center (RRC)</t>
        </is>
      </c>
      <c r="G1974" s="16" t="n">
        <v>1</v>
      </c>
      <c r="H1974" s="16" t="n">
        <v>1</v>
      </c>
      <c r="I1974" s="16" t="n">
        <v>1.9509</v>
      </c>
      <c r="J1974" s="16" t="n">
        <v>1.9495</v>
      </c>
      <c r="K1974" s="17" t="n">
        <v>3020</v>
      </c>
      <c r="L1974" s="16" t="n">
        <v>1</v>
      </c>
      <c r="M1974" s="18" t="n">
        <v>39784473.88398</v>
      </c>
      <c r="N1974" s="18" t="n">
        <v>41023264.94629999</v>
      </c>
      <c r="O1974" s="19" t="n">
        <v>1238791.062319994</v>
      </c>
      <c r="P1974" s="20" t="n">
        <v>0.03113755044072149</v>
      </c>
      <c r="Q1974" s="27">
        <f>IF(O1974&gt;0,O1974,"")</f>
        <v/>
      </c>
      <c r="R1974" s="28">
        <f>IF(O1974&gt;0,P1974,"")</f>
        <v/>
      </c>
    </row>
    <row r="1975">
      <c r="A1975" t="inlineStr">
        <is>
          <t>360001</t>
        </is>
      </c>
      <c r="B1975" t="inlineStr">
        <is>
          <t>Mercy Health-Anderson Hospital</t>
        </is>
      </c>
      <c r="C1975" t="inlineStr">
        <is>
          <t>Ohio</t>
        </is>
      </c>
      <c r="D1975" t="inlineStr">
        <is>
          <t>OH</t>
        </is>
      </c>
      <c r="E1975" t="inlineStr">
        <is>
          <t>East North Central</t>
        </is>
      </c>
      <c r="F1975" t="inlineStr">
        <is>
          <t>IPPS</t>
        </is>
      </c>
      <c r="G1975" s="16" t="n">
        <v>0.9231</v>
      </c>
      <c r="H1975" s="16" t="n">
        <v>0.8903</v>
      </c>
      <c r="I1975" s="16" t="n">
        <v>1.7221</v>
      </c>
      <c r="J1975" s="16" t="n">
        <v>1.7215</v>
      </c>
      <c r="K1975" s="17" t="n">
        <v>2436</v>
      </c>
      <c r="L1975" s="16" t="n">
        <v>1</v>
      </c>
      <c r="M1975" s="18" t="n">
        <v>26976843.68992445</v>
      </c>
      <c r="N1975" s="18" t="n">
        <v>27232890.44769961</v>
      </c>
      <c r="O1975" s="19" t="n">
        <v>256046.7577751651</v>
      </c>
      <c r="P1975" s="20" t="n">
        <v>0.009491353425856702</v>
      </c>
      <c r="Q1975" s="27">
        <f>IF(O1975&gt;0,O1975,"")</f>
        <v/>
      </c>
      <c r="R1975" s="28">
        <f>IF(O1975&gt;0,P1975,"")</f>
        <v/>
      </c>
    </row>
    <row r="1976">
      <c r="A1976" t="inlineStr">
        <is>
          <t>360002</t>
        </is>
      </c>
      <c r="B1976" t="inlineStr">
        <is>
          <t>University Hospitals Samaritan Medical Center</t>
        </is>
      </c>
      <c r="C1976" t="inlineStr">
        <is>
          <t>Ohio</t>
        </is>
      </c>
      <c r="D1976" t="inlineStr">
        <is>
          <t>OH</t>
        </is>
      </c>
      <c r="E1976" t="inlineStr">
        <is>
          <t>East North Central</t>
        </is>
      </c>
      <c r="F1976" t="inlineStr">
        <is>
          <t>IPPS</t>
        </is>
      </c>
      <c r="G1976" s="16" t="n">
        <v>0.9154</v>
      </c>
      <c r="H1976" s="16" t="n">
        <v>0.9134</v>
      </c>
      <c r="I1976" s="16" t="n">
        <v>1.4355</v>
      </c>
      <c r="J1976" s="16" t="n">
        <v>1.4227</v>
      </c>
      <c r="K1976" s="17" t="n">
        <v>567</v>
      </c>
      <c r="L1976" s="16" t="n">
        <v>1</v>
      </c>
      <c r="M1976" s="18" t="n">
        <v>5207858.10244775</v>
      </c>
      <c r="N1976" s="18" t="n">
        <v>5318987.153540824</v>
      </c>
      <c r="O1976" s="19" t="n">
        <v>111129.0510930736</v>
      </c>
      <c r="P1976" s="20" t="n">
        <v>0.02133872484752257</v>
      </c>
      <c r="Q1976" s="27">
        <f>IF(O1976&gt;0,O1976,"")</f>
        <v/>
      </c>
      <c r="R1976" s="28">
        <f>IF(O1976&gt;0,P1976,"")</f>
        <v/>
      </c>
    </row>
    <row r="1977">
      <c r="A1977" t="inlineStr">
        <is>
          <t>360003</t>
        </is>
      </c>
      <c r="B1977" t="inlineStr">
        <is>
          <t>University Of Cincinnati Medical Center, Llc</t>
        </is>
      </c>
      <c r="C1977" t="inlineStr">
        <is>
          <t>Ohio</t>
        </is>
      </c>
      <c r="D1977" t="inlineStr">
        <is>
          <t>OH</t>
        </is>
      </c>
      <c r="E1977" t="inlineStr">
        <is>
          <t>East North Central</t>
        </is>
      </c>
      <c r="F1977" t="inlineStr">
        <is>
          <t>Rural Referral Center (RRC)</t>
        </is>
      </c>
      <c r="G1977" s="16" t="n">
        <v>0.9507</v>
      </c>
      <c r="H1977" s="16" t="n">
        <v>0.9032</v>
      </c>
      <c r="I1977" s="16" t="n">
        <v>2.3551</v>
      </c>
      <c r="J1977" s="16" t="n">
        <v>2.3687</v>
      </c>
      <c r="K1977" s="17" t="n">
        <v>4214</v>
      </c>
      <c r="L1977" s="16" t="n">
        <v>1</v>
      </c>
      <c r="M1977" s="18" t="n">
        <v>64967147.47495724</v>
      </c>
      <c r="N1977" s="18" t="n">
        <v>65377015.6706877</v>
      </c>
      <c r="O1977" s="19" t="n">
        <v>409868.1957304627</v>
      </c>
      <c r="P1977" s="20" t="n">
        <v>0.006308853192122277</v>
      </c>
      <c r="Q1977" s="27">
        <f>IF(O1977&gt;0,O1977,"")</f>
        <v/>
      </c>
      <c r="R1977" s="28">
        <f>IF(O1977&gt;0,P1977,"")</f>
        <v/>
      </c>
    </row>
    <row r="1978">
      <c r="A1978" t="inlineStr">
        <is>
          <t>360006</t>
        </is>
      </c>
      <c r="B1978" t="inlineStr">
        <is>
          <t>Riverside Methodist Hospital</t>
        </is>
      </c>
      <c r="C1978" t="inlineStr">
        <is>
          <t>Ohio</t>
        </is>
      </c>
      <c r="D1978" t="inlineStr">
        <is>
          <t>OH</t>
        </is>
      </c>
      <c r="E1978" t="inlineStr">
        <is>
          <t>East North Central</t>
        </is>
      </c>
      <c r="F1978" t="inlineStr">
        <is>
          <t>IPPS</t>
        </is>
      </c>
      <c r="G1978" s="16" t="n">
        <v>0.9063</v>
      </c>
      <c r="H1978" s="16" t="n">
        <v>0.9354</v>
      </c>
      <c r="I1978" s="16" t="n">
        <v>2.3067</v>
      </c>
      <c r="J1978" s="16" t="n">
        <v>2.3198</v>
      </c>
      <c r="K1978" s="17" t="n">
        <v>9127</v>
      </c>
      <c r="L1978" s="16" t="n">
        <v>1</v>
      </c>
      <c r="M1978" s="18" t="n">
        <v>133905494.3384771</v>
      </c>
      <c r="N1978" s="18" t="n">
        <v>141620571.3504032</v>
      </c>
      <c r="O1978" s="19" t="n">
        <v>7715077.01192607</v>
      </c>
      <c r="P1978" s="20" t="n">
        <v>0.05761583607932044</v>
      </c>
      <c r="Q1978" s="27">
        <f>IF(O1978&gt;0,O1978,"")</f>
        <v/>
      </c>
      <c r="R1978" s="28">
        <f>IF(O1978&gt;0,P1978,"")</f>
        <v/>
      </c>
    </row>
    <row r="1979">
      <c r="A1979" t="inlineStr">
        <is>
          <t>360008</t>
        </is>
      </c>
      <c r="B1979" t="inlineStr">
        <is>
          <t>Southern Ohio Medical Center</t>
        </is>
      </c>
      <c r="C1979" t="inlineStr">
        <is>
          <t>Ohio</t>
        </is>
      </c>
      <c r="D1979" t="inlineStr">
        <is>
          <t>OH</t>
        </is>
      </c>
      <c r="E1979" t="inlineStr">
        <is>
          <t>East North Central</t>
        </is>
      </c>
      <c r="F1979" t="inlineStr">
        <is>
          <t>SCH/RRC</t>
        </is>
      </c>
      <c r="G1979" s="16" t="n">
        <v>0.8767</v>
      </c>
      <c r="H1979" s="16" t="n">
        <v>0.8747</v>
      </c>
      <c r="I1979" s="16" t="n">
        <v>1.7099</v>
      </c>
      <c r="J1979" s="16" t="n">
        <v>1.7115</v>
      </c>
      <c r="K1979" s="17" t="n">
        <v>2104</v>
      </c>
      <c r="L1979" s="16" t="n">
        <v>1</v>
      </c>
      <c r="M1979" s="18" t="n">
        <v>22436257.15088103</v>
      </c>
      <c r="N1979" s="18" t="n">
        <v>23142031.44204297</v>
      </c>
      <c r="O1979" s="19" t="n">
        <v>705774.2911619432</v>
      </c>
      <c r="P1979" s="20" t="n">
        <v>0.03145686405783724</v>
      </c>
      <c r="Q1979" s="27">
        <f>IF(O1979&gt;0,O1979,"")</f>
        <v/>
      </c>
      <c r="R1979" s="28">
        <f>IF(O1979&gt;0,P1979,"")</f>
        <v/>
      </c>
    </row>
    <row r="1980">
      <c r="A1980" t="inlineStr">
        <is>
          <t>360009</t>
        </is>
      </c>
      <c r="B1980" t="inlineStr">
        <is>
          <t>Lima Memorial Health System</t>
        </is>
      </c>
      <c r="C1980" t="inlineStr">
        <is>
          <t>Ohio</t>
        </is>
      </c>
      <c r="D1980" t="inlineStr">
        <is>
          <t>OH</t>
        </is>
      </c>
      <c r="E1980" t="inlineStr">
        <is>
          <t>East North Central</t>
        </is>
      </c>
      <c r="F1980" t="inlineStr">
        <is>
          <t>Rural Referral Center (RRC)</t>
        </is>
      </c>
      <c r="G1980" s="16" t="n">
        <v>0.891</v>
      </c>
      <c r="H1980" s="16" t="n">
        <v>0.9412</v>
      </c>
      <c r="I1980" s="16" t="n">
        <v>1.7877</v>
      </c>
      <c r="J1980" s="16" t="n">
        <v>1.7834</v>
      </c>
      <c r="K1980" s="17" t="n">
        <v>1943</v>
      </c>
      <c r="L1980" s="16" t="n">
        <v>1</v>
      </c>
      <c r="M1980" s="18" t="n">
        <v>21870095.96426618</v>
      </c>
      <c r="N1980" s="18" t="n">
        <v>23264469.49765744</v>
      </c>
      <c r="O1980" s="19" t="n">
        <v>1394373.53339126</v>
      </c>
      <c r="P1980" s="20" t="n">
        <v>0.06375708344716657</v>
      </c>
      <c r="Q1980" s="27">
        <f>IF(O1980&gt;0,O1980,"")</f>
        <v/>
      </c>
      <c r="R1980" s="28">
        <f>IF(O1980&gt;0,P1980,"")</f>
        <v/>
      </c>
    </row>
    <row r="1981">
      <c r="A1981" t="inlineStr">
        <is>
          <t>360010</t>
        </is>
      </c>
      <c r="B1981" t="inlineStr">
        <is>
          <t>Union Hospital</t>
        </is>
      </c>
      <c r="C1981" t="inlineStr">
        <is>
          <t>Ohio</t>
        </is>
      </c>
      <c r="D1981" t="inlineStr">
        <is>
          <t>OH</t>
        </is>
      </c>
      <c r="E1981" t="inlineStr">
        <is>
          <t>East North Central</t>
        </is>
      </c>
      <c r="F1981" t="inlineStr">
        <is>
          <t>Rural Referral Center (RRC)</t>
        </is>
      </c>
      <c r="G1981" s="16" t="n">
        <v>0.8767</v>
      </c>
      <c r="H1981" s="16" t="n">
        <v>0.8747</v>
      </c>
      <c r="I1981" s="16" t="n">
        <v>1.581</v>
      </c>
      <c r="J1981" s="16" t="n">
        <v>1.5675</v>
      </c>
      <c r="K1981" s="17" t="n">
        <v>842</v>
      </c>
      <c r="L1981" s="16" t="n">
        <v>1</v>
      </c>
      <c r="M1981" s="18" t="n">
        <v>8301908.12077128</v>
      </c>
      <c r="N1981" s="18" t="n">
        <v>8482004.164489154</v>
      </c>
      <c r="O1981" s="19" t="n">
        <v>180096.0437178742</v>
      </c>
      <c r="P1981" s="20" t="n">
        <v>0.02169333135201484</v>
      </c>
      <c r="Q1981" s="27">
        <f>IF(O1981&gt;0,O1981,"")</f>
        <v/>
      </c>
      <c r="R1981" s="28">
        <f>IF(O1981&gt;0,P1981,"")</f>
        <v/>
      </c>
    </row>
    <row r="1982">
      <c r="A1982" t="inlineStr">
        <is>
          <t>360011</t>
        </is>
      </c>
      <c r="B1982" t="inlineStr">
        <is>
          <t>Marion General Hospital</t>
        </is>
      </c>
      <c r="C1982" t="inlineStr">
        <is>
          <t>Ohio</t>
        </is>
      </c>
      <c r="D1982" t="inlineStr">
        <is>
          <t>OH</t>
        </is>
      </c>
      <c r="E1982" t="inlineStr">
        <is>
          <t>East North Central</t>
        </is>
      </c>
      <c r="F1982" t="inlineStr">
        <is>
          <t>Rural Referral Center (RRC)</t>
        </is>
      </c>
      <c r="G1982" s="16" t="n">
        <v>0.891</v>
      </c>
      <c r="H1982" s="16" t="n">
        <v>0.9782999999999999</v>
      </c>
      <c r="I1982" s="16" t="n">
        <v>1.552</v>
      </c>
      <c r="J1982" s="16" t="n">
        <v>1.5429</v>
      </c>
      <c r="K1982" s="17" t="n">
        <v>2103</v>
      </c>
      <c r="L1982" s="16" t="n">
        <v>1</v>
      </c>
      <c r="M1982" s="18" t="n">
        <v>20550114.10059606</v>
      </c>
      <c r="N1982" s="18" t="n">
        <v>22304599.58777077</v>
      </c>
      <c r="O1982" s="19" t="n">
        <v>1754485.487174708</v>
      </c>
      <c r="P1982" s="20" t="n">
        <v>0.08537594869722981</v>
      </c>
      <c r="Q1982" s="27">
        <f>IF(O1982&gt;0,O1982,"")</f>
        <v/>
      </c>
      <c r="R1982" s="28">
        <f>IF(O1982&gt;0,P1982,"")</f>
        <v/>
      </c>
    </row>
    <row r="1983">
      <c r="A1983" t="inlineStr">
        <is>
          <t>360012</t>
        </is>
      </c>
      <c r="B1983" t="inlineStr">
        <is>
          <t>Mount Carmel St Ann'S</t>
        </is>
      </c>
      <c r="C1983" t="inlineStr">
        <is>
          <t>Ohio</t>
        </is>
      </c>
      <c r="D1983" t="inlineStr">
        <is>
          <t>OH</t>
        </is>
      </c>
      <c r="E1983" t="inlineStr">
        <is>
          <t>East North Central</t>
        </is>
      </c>
      <c r="F1983" t="inlineStr">
        <is>
          <t>IPPS</t>
        </is>
      </c>
      <c r="G1983" s="16" t="n">
        <v>0.9063</v>
      </c>
      <c r="H1983" s="16" t="n">
        <v>0.9354</v>
      </c>
      <c r="I1983" s="16" t="n">
        <v>1.7982</v>
      </c>
      <c r="J1983" s="16" t="n">
        <v>1.7982</v>
      </c>
      <c r="K1983" s="17" t="n">
        <v>2245</v>
      </c>
      <c r="L1983" s="16" t="n">
        <v>1</v>
      </c>
      <c r="M1983" s="18" t="n">
        <v>25676366.70872356</v>
      </c>
      <c r="N1983" s="18" t="n">
        <v>27002382.57875042</v>
      </c>
      <c r="O1983" s="19" t="n">
        <v>1326015.870026857</v>
      </c>
      <c r="P1983" s="20" t="n">
        <v>0.05164343869478785</v>
      </c>
      <c r="Q1983" s="27">
        <f>IF(O1983&gt;0,O1983,"")</f>
        <v/>
      </c>
      <c r="R1983" s="28">
        <f>IF(O1983&gt;0,P1983,"")</f>
        <v/>
      </c>
    </row>
    <row r="1984">
      <c r="A1984" t="inlineStr">
        <is>
          <t>360013</t>
        </is>
      </c>
      <c r="B1984" t="inlineStr">
        <is>
          <t>Wilson Memorial Hospital</t>
        </is>
      </c>
      <c r="C1984" t="inlineStr">
        <is>
          <t>Ohio</t>
        </is>
      </c>
      <c r="D1984" t="inlineStr">
        <is>
          <t>OH</t>
        </is>
      </c>
      <c r="E1984" t="inlineStr">
        <is>
          <t>East North Central</t>
        </is>
      </c>
      <c r="F1984" t="inlineStr">
        <is>
          <t>IPPS</t>
        </is>
      </c>
      <c r="G1984" s="16" t="n">
        <v>0.9407</v>
      </c>
      <c r="H1984" s="16" t="n">
        <v>0.9325</v>
      </c>
      <c r="I1984" s="16" t="n">
        <v>1.2448</v>
      </c>
      <c r="J1984" s="16" t="n">
        <v>1.2392</v>
      </c>
      <c r="K1984" s="17" t="n">
        <v>511</v>
      </c>
      <c r="L1984" s="16" t="n">
        <v>1</v>
      </c>
      <c r="M1984" s="18" t="n">
        <v>4137366.09499122</v>
      </c>
      <c r="N1984" s="18" t="n">
        <v>4227619.069821384</v>
      </c>
      <c r="O1984" s="19" t="n">
        <v>90252.97483016364</v>
      </c>
      <c r="P1984" s="20" t="n">
        <v>0.02181411380042625</v>
      </c>
      <c r="Q1984" s="27">
        <f>IF(O1984&gt;0,O1984,"")</f>
        <v/>
      </c>
      <c r="R1984" s="28">
        <f>IF(O1984&gt;0,P1984,"")</f>
        <v/>
      </c>
    </row>
    <row r="1985">
      <c r="A1985" t="inlineStr">
        <is>
          <t>360014</t>
        </is>
      </c>
      <c r="B1985" t="inlineStr">
        <is>
          <t>Ohiohealth O'Bleness Hospital</t>
        </is>
      </c>
      <c r="C1985" t="inlineStr">
        <is>
          <t>Ohio</t>
        </is>
      </c>
      <c r="D1985" t="inlineStr">
        <is>
          <t>OH</t>
        </is>
      </c>
      <c r="E1985" t="inlineStr">
        <is>
          <t>East North Central</t>
        </is>
      </c>
      <c r="F1985" t="inlineStr">
        <is>
          <t>SCH/RRC</t>
        </is>
      </c>
      <c r="G1985" s="16" t="n">
        <v>0.891</v>
      </c>
      <c r="H1985" s="16" t="n">
        <v>0.9354</v>
      </c>
      <c r="I1985" s="16" t="n">
        <v>1.5183</v>
      </c>
      <c r="J1985" s="16" t="n">
        <v>1.5057</v>
      </c>
      <c r="K1985" s="17" t="n">
        <v>693</v>
      </c>
      <c r="L1985" s="16" t="n">
        <v>1</v>
      </c>
      <c r="M1985" s="18" t="n">
        <v>6624819.875503686</v>
      </c>
      <c r="N1985" s="18" t="n">
        <v>6979421.589873808</v>
      </c>
      <c r="O1985" s="19" t="n">
        <v>354601.7143701222</v>
      </c>
      <c r="P1985" s="20" t="n">
        <v>0.05352624237850116</v>
      </c>
      <c r="Q1985" s="27">
        <f>IF(O1985&gt;0,O1985,"")</f>
        <v/>
      </c>
      <c r="R1985" s="28">
        <f>IF(O1985&gt;0,P1985,"")</f>
        <v/>
      </c>
    </row>
    <row r="1986">
      <c r="A1986" t="inlineStr">
        <is>
          <t>360016</t>
        </is>
      </c>
      <c r="B1986" t="inlineStr">
        <is>
          <t>The Jewish Hospital-Mercy Health</t>
        </is>
      </c>
      <c r="C1986" t="inlineStr">
        <is>
          <t>Ohio</t>
        </is>
      </c>
      <c r="D1986" t="inlineStr">
        <is>
          <t>OH</t>
        </is>
      </c>
      <c r="E1986" t="inlineStr">
        <is>
          <t>East North Central</t>
        </is>
      </c>
      <c r="F1986" t="inlineStr">
        <is>
          <t>IPPS</t>
        </is>
      </c>
      <c r="G1986" s="16" t="n">
        <v>0.9231</v>
      </c>
      <c r="H1986" s="16" t="n">
        <v>0.8903</v>
      </c>
      <c r="I1986" s="16" t="n">
        <v>2.0043</v>
      </c>
      <c r="J1986" s="16" t="n">
        <v>2.0119</v>
      </c>
      <c r="K1986" s="17" t="n">
        <v>2423</v>
      </c>
      <c r="L1986" s="16" t="n">
        <v>1</v>
      </c>
      <c r="M1986" s="18" t="n">
        <v>31229974.20047993</v>
      </c>
      <c r="N1986" s="18" t="n">
        <v>31656961.8427752</v>
      </c>
      <c r="O1986" s="19" t="n">
        <v>426987.6422952637</v>
      </c>
      <c r="P1986" s="20" t="n">
        <v>0.01367236615548347</v>
      </c>
      <c r="Q1986" s="27">
        <f>IF(O1986&gt;0,O1986,"")</f>
        <v/>
      </c>
      <c r="R1986" s="28">
        <f>IF(O1986&gt;0,P1986,"")</f>
        <v/>
      </c>
    </row>
    <row r="1987">
      <c r="A1987" t="inlineStr">
        <is>
          <t>360017</t>
        </is>
      </c>
      <c r="B1987" t="inlineStr">
        <is>
          <t>Grant Medical Center</t>
        </is>
      </c>
      <c r="C1987" t="inlineStr">
        <is>
          <t>Ohio</t>
        </is>
      </c>
      <c r="D1987" t="inlineStr">
        <is>
          <t>OH</t>
        </is>
      </c>
      <c r="E1987" t="inlineStr">
        <is>
          <t>East North Central</t>
        </is>
      </c>
      <c r="F1987" t="inlineStr">
        <is>
          <t>IPPS</t>
        </is>
      </c>
      <c r="G1987" s="16" t="n">
        <v>0.9063</v>
      </c>
      <c r="H1987" s="16" t="n">
        <v>0.9354</v>
      </c>
      <c r="I1987" s="16" t="n">
        <v>2.0564</v>
      </c>
      <c r="J1987" s="16" t="n">
        <v>2.0522</v>
      </c>
      <c r="K1987" s="17" t="n">
        <v>4150</v>
      </c>
      <c r="L1987" s="16" t="n">
        <v>1</v>
      </c>
      <c r="M1987" s="18" t="n">
        <v>54279385.56578092</v>
      </c>
      <c r="N1987" s="18" t="n">
        <v>56965974.02690073</v>
      </c>
      <c r="O1987" s="19" t="n">
        <v>2686588.461119816</v>
      </c>
      <c r="P1987" s="20" t="n">
        <v>0.04949555771709967</v>
      </c>
      <c r="Q1987" s="27">
        <f>IF(O1987&gt;0,O1987,"")</f>
        <v/>
      </c>
      <c r="R1987" s="28">
        <f>IF(O1987&gt;0,P1987,"")</f>
        <v/>
      </c>
    </row>
    <row r="1988">
      <c r="A1988" t="inlineStr">
        <is>
          <t>360020</t>
        </is>
      </c>
      <c r="B1988" t="inlineStr">
        <is>
          <t>Summa Health System</t>
        </is>
      </c>
      <c r="C1988" t="inlineStr">
        <is>
          <t>Ohio</t>
        </is>
      </c>
      <c r="D1988" t="inlineStr">
        <is>
          <t>OH</t>
        </is>
      </c>
      <c r="E1988" t="inlineStr">
        <is>
          <t>East North Central</t>
        </is>
      </c>
      <c r="F1988" t="inlineStr">
        <is>
          <t>Rural Referral Center (RRC)</t>
        </is>
      </c>
      <c r="G1988" s="16" t="n">
        <v>0.8767</v>
      </c>
      <c r="H1988" s="16" t="n">
        <v>0.8747</v>
      </c>
      <c r="I1988" s="16" t="n">
        <v>1.9443</v>
      </c>
      <c r="J1988" s="16" t="n">
        <v>1.9413</v>
      </c>
      <c r="K1988" s="17" t="n">
        <v>4449</v>
      </c>
      <c r="L1988" s="16" t="n">
        <v>1</v>
      </c>
      <c r="M1988" s="18" t="n">
        <v>53946049.0733564</v>
      </c>
      <c r="N1988" s="18" t="n">
        <v>55505229.23808045</v>
      </c>
      <c r="O1988" s="19" t="n">
        <v>1559180.164724045</v>
      </c>
      <c r="P1988" s="20" t="n">
        <v>0.02890258307153977</v>
      </c>
      <c r="Q1988" s="27">
        <f>IF(O1988&gt;0,O1988,"")</f>
        <v/>
      </c>
      <c r="R1988" s="28">
        <f>IF(O1988&gt;0,P1988,"")</f>
        <v/>
      </c>
    </row>
    <row r="1989">
      <c r="A1989" t="inlineStr">
        <is>
          <t>360025</t>
        </is>
      </c>
      <c r="B1989" t="inlineStr">
        <is>
          <t>Firelands Regional Medical Center</t>
        </is>
      </c>
      <c r="C1989" t="inlineStr">
        <is>
          <t>Ohio</t>
        </is>
      </c>
      <c r="D1989" t="inlineStr">
        <is>
          <t>OH</t>
        </is>
      </c>
      <c r="E1989" t="inlineStr">
        <is>
          <t>East North Central</t>
        </is>
      </c>
      <c r="F1989" t="inlineStr">
        <is>
          <t>Rural Referral Center (RRC)</t>
        </is>
      </c>
      <c r="G1989" s="16" t="n">
        <v>0.8767</v>
      </c>
      <c r="H1989" s="16" t="n">
        <v>0.8813</v>
      </c>
      <c r="I1989" s="16" t="n">
        <v>1.4424</v>
      </c>
      <c r="J1989" s="16" t="n">
        <v>1.4356</v>
      </c>
      <c r="K1989" s="17" t="n">
        <v>2285</v>
      </c>
      <c r="L1989" s="16" t="n">
        <v>1</v>
      </c>
      <c r="M1989" s="18" t="n">
        <v>20554450.89830103</v>
      </c>
      <c r="N1989" s="18" t="n">
        <v>21174884.62321663</v>
      </c>
      <c r="O1989" s="19" t="n">
        <v>620433.7249155976</v>
      </c>
      <c r="P1989" s="20" t="n">
        <v>0.03018488443137544</v>
      </c>
      <c r="Q1989" s="27">
        <f>IF(O1989&gt;0,O1989,"")</f>
        <v/>
      </c>
      <c r="R1989" s="28">
        <f>IF(O1989&gt;0,P1989,"")</f>
        <v/>
      </c>
    </row>
    <row r="1990">
      <c r="A1990" t="inlineStr">
        <is>
          <t>360026</t>
        </is>
      </c>
      <c r="B1990" t="inlineStr">
        <is>
          <t>Kettering Health Greene Memorial</t>
        </is>
      </c>
      <c r="C1990" t="inlineStr">
        <is>
          <t>Ohio</t>
        </is>
      </c>
      <c r="D1990" t="inlineStr">
        <is>
          <t>OH</t>
        </is>
      </c>
      <c r="E1990" t="inlineStr">
        <is>
          <t>East North Central</t>
        </is>
      </c>
      <c r="F1990" t="inlineStr">
        <is>
          <t>IPPS</t>
        </is>
      </c>
      <c r="G1990" s="16" t="n">
        <v>0.9321</v>
      </c>
      <c r="H1990" s="16" t="n">
        <v>0.9109</v>
      </c>
      <c r="I1990" s="16" t="n">
        <v>1.1983</v>
      </c>
      <c r="J1990" s="16" t="n">
        <v>1.1785</v>
      </c>
      <c r="K1990" s="17" t="n">
        <v>129</v>
      </c>
      <c r="L1990" s="16" t="n">
        <v>1</v>
      </c>
      <c r="M1990" s="18" t="n">
        <v>999880.3123689644</v>
      </c>
      <c r="N1990" s="18" t="n">
        <v>1000782.988869445</v>
      </c>
      <c r="O1990" s="19" t="n">
        <v>902.6765004803892</v>
      </c>
      <c r="P1990" s="20" t="n">
        <v>0.0009027845526248284</v>
      </c>
      <c r="Q1990" s="27">
        <f>IF(O1990&gt;0,O1990,"")</f>
        <v/>
      </c>
      <c r="R1990" s="28">
        <f>IF(O1990&gt;0,P1990,"")</f>
        <v/>
      </c>
    </row>
    <row r="1991">
      <c r="A1991" t="inlineStr">
        <is>
          <t>360027</t>
        </is>
      </c>
      <c r="B1991" t="inlineStr">
        <is>
          <t>Akron General Medical Center</t>
        </is>
      </c>
      <c r="C1991" t="inlineStr">
        <is>
          <t>Ohio</t>
        </is>
      </c>
      <c r="D1991" t="inlineStr">
        <is>
          <t>OH</t>
        </is>
      </c>
      <c r="E1991" t="inlineStr">
        <is>
          <t>East North Central</t>
        </is>
      </c>
      <c r="F1991" t="inlineStr">
        <is>
          <t>Rural Referral Center (RRC)</t>
        </is>
      </c>
      <c r="G1991" s="16" t="n">
        <v>0.8767</v>
      </c>
      <c r="H1991" s="16" t="n">
        <v>0.8747</v>
      </c>
      <c r="I1991" s="16" t="n">
        <v>1.9378</v>
      </c>
      <c r="J1991" s="16" t="n">
        <v>1.9387</v>
      </c>
      <c r="K1991" s="17" t="n">
        <v>4004</v>
      </c>
      <c r="L1991" s="16" t="n">
        <v>1</v>
      </c>
      <c r="M1991" s="18" t="n">
        <v>48387923.07699963</v>
      </c>
      <c r="N1991" s="18" t="n">
        <v>49886555.62299475</v>
      </c>
      <c r="O1991" s="19" t="n">
        <v>1498632.545995124</v>
      </c>
      <c r="P1991" s="20" t="n">
        <v>0.03097121039087278</v>
      </c>
      <c r="Q1991" s="27">
        <f>IF(O1991&gt;0,O1991,"")</f>
        <v/>
      </c>
      <c r="R1991" s="28">
        <f>IF(O1991&gt;0,P1991,"")</f>
        <v/>
      </c>
    </row>
    <row r="1992">
      <c r="A1992" t="inlineStr">
        <is>
          <t>360029</t>
        </is>
      </c>
      <c r="B1992" t="inlineStr">
        <is>
          <t>Wood County Hospital</t>
        </is>
      </c>
      <c r="C1992" t="inlineStr">
        <is>
          <t>Ohio</t>
        </is>
      </c>
      <c r="D1992" t="inlineStr">
        <is>
          <t>OH</t>
        </is>
      </c>
      <c r="E1992" t="inlineStr">
        <is>
          <t>East North Central</t>
        </is>
      </c>
      <c r="F1992" t="inlineStr">
        <is>
          <t>IPPS</t>
        </is>
      </c>
      <c r="G1992" s="16" t="n">
        <v>0.8767</v>
      </c>
      <c r="H1992" s="16" t="n">
        <v>0.8813</v>
      </c>
      <c r="I1992" s="16" t="n">
        <v>1.6186</v>
      </c>
      <c r="J1992" s="16" t="n">
        <v>1.6149</v>
      </c>
      <c r="K1992" s="17" t="n">
        <v>480</v>
      </c>
      <c r="L1992" s="16" t="n">
        <v>1</v>
      </c>
      <c r="M1992" s="18" t="n">
        <v>4845233.760507111</v>
      </c>
      <c r="N1992" s="18" t="n">
        <v>5003665.517434933</v>
      </c>
      <c r="O1992" s="19" t="n">
        <v>158431.7569278218</v>
      </c>
      <c r="P1992" s="20" t="n">
        <v>0.03269847540054291</v>
      </c>
      <c r="Q1992" s="27">
        <f>IF(O1992&gt;0,O1992,"")</f>
        <v/>
      </c>
      <c r="R1992" s="28">
        <f>IF(O1992&gt;0,P1992,"")</f>
        <v/>
      </c>
    </row>
    <row r="1993">
      <c r="A1993" t="inlineStr">
        <is>
          <t>360032</t>
        </is>
      </c>
      <c r="B1993" t="inlineStr">
        <is>
          <t>Grand Lake Health System</t>
        </is>
      </c>
      <c r="C1993" t="inlineStr">
        <is>
          <t>Ohio</t>
        </is>
      </c>
      <c r="D1993" t="inlineStr">
        <is>
          <t>OH</t>
        </is>
      </c>
      <c r="E1993" t="inlineStr">
        <is>
          <t>East North Central</t>
        </is>
      </c>
      <c r="F1993" t="inlineStr">
        <is>
          <t>IPPS</t>
        </is>
      </c>
      <c r="G1993" s="16" t="n">
        <v>0.9507</v>
      </c>
      <c r="H1993" s="16" t="n">
        <v>0.9109</v>
      </c>
      <c r="I1993" s="16" t="n">
        <v>1.1645</v>
      </c>
      <c r="J1993" s="16" t="n">
        <v>1.1569</v>
      </c>
      <c r="K1993" s="17" t="n">
        <v>442</v>
      </c>
      <c r="L1993" s="16" t="n">
        <v>1</v>
      </c>
      <c r="M1993" s="18" t="n">
        <v>3369393.060181782</v>
      </c>
      <c r="N1993" s="18" t="n">
        <v>3366190.639143786</v>
      </c>
      <c r="O1993" s="19" t="n">
        <v>-3202.421037996188</v>
      </c>
      <c r="P1993" s="20" t="n">
        <v>-0.0009504444808892122</v>
      </c>
      <c r="Q1993" s="27">
        <f>IF(O1993&gt;0,O1993,"")</f>
        <v/>
      </c>
      <c r="R1993" s="28">
        <f>IF(O1993&gt;0,P1993,"")</f>
        <v/>
      </c>
    </row>
    <row r="1994">
      <c r="A1994" t="inlineStr">
        <is>
          <t>360035</t>
        </is>
      </c>
      <c r="B1994" t="inlineStr">
        <is>
          <t>Mount Carmel East</t>
        </is>
      </c>
      <c r="C1994" t="inlineStr">
        <is>
          <t>Ohio</t>
        </is>
      </c>
      <c r="D1994" t="inlineStr">
        <is>
          <t>OH</t>
        </is>
      </c>
      <c r="E1994" t="inlineStr">
        <is>
          <t>East North Central</t>
        </is>
      </c>
      <c r="F1994" t="inlineStr">
        <is>
          <t>IPPS</t>
        </is>
      </c>
      <c r="G1994" s="16" t="n">
        <v>0.9063</v>
      </c>
      <c r="H1994" s="16" t="n">
        <v>0.9354</v>
      </c>
      <c r="I1994" s="16" t="n">
        <v>1.984</v>
      </c>
      <c r="J1994" s="16" t="n">
        <v>1.9839</v>
      </c>
      <c r="K1994" s="17" t="n">
        <v>4081</v>
      </c>
      <c r="L1994" s="16" t="n">
        <v>1</v>
      </c>
      <c r="M1994" s="18" t="n">
        <v>51497659.75725512</v>
      </c>
      <c r="N1994" s="18" t="n">
        <v>54154446.29548341</v>
      </c>
      <c r="O1994" s="19" t="n">
        <v>2656786.538228288</v>
      </c>
      <c r="P1994" s="20" t="n">
        <v>0.05159043247307939</v>
      </c>
      <c r="Q1994" s="27">
        <f>IF(O1994&gt;0,O1994,"")</f>
        <v/>
      </c>
      <c r="R1994" s="28">
        <f>IF(O1994&gt;0,P1994,"")</f>
        <v/>
      </c>
    </row>
    <row r="1995">
      <c r="A1995" t="inlineStr">
        <is>
          <t>360036</t>
        </is>
      </c>
      <c r="B1995" t="inlineStr">
        <is>
          <t>Wooster Community Hospital</t>
        </is>
      </c>
      <c r="C1995" t="inlineStr">
        <is>
          <t>Ohio</t>
        </is>
      </c>
      <c r="D1995" t="inlineStr">
        <is>
          <t>OH</t>
        </is>
      </c>
      <c r="E1995" t="inlineStr">
        <is>
          <t>East North Central</t>
        </is>
      </c>
      <c r="F1995" t="inlineStr">
        <is>
          <t>Rural Referral Center (RRC)</t>
        </is>
      </c>
      <c r="G1995" s="16" t="n">
        <v>0.91</v>
      </c>
      <c r="H1995" s="16" t="n">
        <v>0.8747</v>
      </c>
      <c r="I1995" s="16" t="n">
        <v>1.4823</v>
      </c>
      <c r="J1995" s="16" t="n">
        <v>1.4717</v>
      </c>
      <c r="K1995" s="17" t="n">
        <v>1135</v>
      </c>
      <c r="L1995" s="16" t="n">
        <v>1</v>
      </c>
      <c r="M1995" s="18" t="n">
        <v>10726737.0286796</v>
      </c>
      <c r="N1995" s="18" t="n">
        <v>10734800.84652802</v>
      </c>
      <c r="O1995" s="19" t="n">
        <v>8063.817848425359</v>
      </c>
      <c r="P1995" s="20" t="n">
        <v>0.000751749374191377</v>
      </c>
      <c r="Q1995" s="27">
        <f>IF(O1995&gt;0,O1995,"")</f>
        <v/>
      </c>
      <c r="R1995" s="28">
        <f>IF(O1995&gt;0,P1995,"")</f>
        <v/>
      </c>
    </row>
    <row r="1996">
      <c r="A1996" t="inlineStr">
        <is>
          <t>360039</t>
        </is>
      </c>
      <c r="B1996" t="inlineStr">
        <is>
          <t>Genesis Hospital</t>
        </is>
      </c>
      <c r="C1996" t="inlineStr">
        <is>
          <t>Ohio</t>
        </is>
      </c>
      <c r="D1996" t="inlineStr">
        <is>
          <t>OH</t>
        </is>
      </c>
      <c r="E1996" t="inlineStr">
        <is>
          <t>East North Central</t>
        </is>
      </c>
      <c r="F1996" t="inlineStr">
        <is>
          <t>SCH/RRC</t>
        </is>
      </c>
      <c r="G1996" s="16" t="n">
        <v>0.891</v>
      </c>
      <c r="H1996" s="16" t="n">
        <v>0.9354</v>
      </c>
      <c r="I1996" s="16" t="n">
        <v>2.0844</v>
      </c>
      <c r="J1996" s="16" t="n">
        <v>2.0864</v>
      </c>
      <c r="K1996" s="17" t="n">
        <v>3188</v>
      </c>
      <c r="L1996" s="16" t="n">
        <v>1</v>
      </c>
      <c r="M1996" s="18" t="n">
        <v>41839128.0639</v>
      </c>
      <c r="N1996" s="18" t="n">
        <v>44490125.85642507</v>
      </c>
      <c r="O1996" s="19" t="n">
        <v>2650997.792525068</v>
      </c>
      <c r="P1996" s="20" t="n">
        <v>0.06336168833337674</v>
      </c>
      <c r="Q1996" s="27">
        <f>IF(O1996&gt;0,O1996,"")</f>
        <v/>
      </c>
      <c r="R1996" s="28">
        <f>IF(O1996&gt;0,P1996,"")</f>
        <v/>
      </c>
    </row>
    <row r="1997">
      <c r="A1997" t="inlineStr">
        <is>
          <t>360040</t>
        </is>
      </c>
      <c r="B1997" t="inlineStr">
        <is>
          <t>Knox Community Hospital</t>
        </is>
      </c>
      <c r="C1997" t="inlineStr">
        <is>
          <t>Ohio</t>
        </is>
      </c>
      <c r="D1997" t="inlineStr">
        <is>
          <t>OH</t>
        </is>
      </c>
      <c r="E1997" t="inlineStr">
        <is>
          <t>East North Central</t>
        </is>
      </c>
      <c r="F1997" t="inlineStr">
        <is>
          <t>Sole Community Hospital (SCH)</t>
        </is>
      </c>
      <c r="G1997" s="16" t="n">
        <v>0.9232</v>
      </c>
      <c r="H1997" s="16" t="n">
        <v>0.8972</v>
      </c>
      <c r="I1997" s="16" t="n">
        <v>1.5817</v>
      </c>
      <c r="J1997" s="16" t="n">
        <v>1.5793</v>
      </c>
      <c r="K1997" s="17" t="n">
        <v>679</v>
      </c>
      <c r="L1997" s="16" t="n">
        <v>1</v>
      </c>
      <c r="M1997" s="18" t="n">
        <v>6906812.194988298</v>
      </c>
      <c r="N1997" s="18" t="n">
        <v>6995725.720077207</v>
      </c>
      <c r="O1997" s="19" t="n">
        <v>88913.52508890908</v>
      </c>
      <c r="P1997" s="20" t="n">
        <v>0.01287330863772816</v>
      </c>
      <c r="Q1997" s="27">
        <f>IF(O1997&gt;0,O1997,"")</f>
        <v/>
      </c>
      <c r="R1997" s="28">
        <f>IF(O1997&gt;0,P1997,"")</f>
        <v/>
      </c>
    </row>
    <row r="1998">
      <c r="A1998" t="inlineStr">
        <is>
          <t>360041</t>
        </is>
      </c>
      <c r="B1998" t="inlineStr">
        <is>
          <t>Parma Community General Hospital</t>
        </is>
      </c>
      <c r="C1998" t="inlineStr">
        <is>
          <t>Ohio</t>
        </is>
      </c>
      <c r="D1998" t="inlineStr">
        <is>
          <t>OH</t>
        </is>
      </c>
      <c r="E1998" t="inlineStr">
        <is>
          <t>East North Central</t>
        </is>
      </c>
      <c r="F1998" t="inlineStr">
        <is>
          <t>IPPS</t>
        </is>
      </c>
      <c r="G1998" s="16" t="n">
        <v>0.8767</v>
      </c>
      <c r="H1998" s="16" t="n">
        <v>0.8893</v>
      </c>
      <c r="I1998" s="16" t="n">
        <v>1.6536</v>
      </c>
      <c r="J1998" s="16" t="n">
        <v>1.6505</v>
      </c>
      <c r="K1998" s="17" t="n">
        <v>2398</v>
      </c>
      <c r="L1998" s="16" t="n">
        <v>1</v>
      </c>
      <c r="M1998" s="18" t="n">
        <v>24729401.37851409</v>
      </c>
      <c r="N1998" s="18" t="n">
        <v>25685328.62548411</v>
      </c>
      <c r="O1998" s="19" t="n">
        <v>955927.2469700165</v>
      </c>
      <c r="P1998" s="20" t="n">
        <v>0.03865549482328209</v>
      </c>
      <c r="Q1998" s="27">
        <f>IF(O1998&gt;0,O1998,"")</f>
        <v/>
      </c>
      <c r="R1998" s="28">
        <f>IF(O1998&gt;0,P1998,"")</f>
        <v/>
      </c>
    </row>
    <row r="1999">
      <c r="A1999" t="inlineStr">
        <is>
          <t>360046</t>
        </is>
      </c>
      <c r="B1999" t="inlineStr">
        <is>
          <t>Mccullough-Hyde Memorial Hospital</t>
        </is>
      </c>
      <c r="C1999" t="inlineStr">
        <is>
          <t>Ohio</t>
        </is>
      </c>
      <c r="D1999" t="inlineStr">
        <is>
          <t>OH</t>
        </is>
      </c>
      <c r="E1999" t="inlineStr">
        <is>
          <t>East North Central</t>
        </is>
      </c>
      <c r="F1999" t="inlineStr">
        <is>
          <t>IPPS</t>
        </is>
      </c>
      <c r="G1999" s="16" t="n">
        <v>0.9231</v>
      </c>
      <c r="H1999" s="16" t="n">
        <v>0.8903</v>
      </c>
      <c r="I1999" s="16" t="n">
        <v>1.3565</v>
      </c>
      <c r="J1999" s="16" t="n">
        <v>1.3528</v>
      </c>
      <c r="K1999" s="17" t="n">
        <v>356</v>
      </c>
      <c r="L1999" s="16" t="n">
        <v>1</v>
      </c>
      <c r="M1999" s="18" t="n">
        <v>3105455.289503664</v>
      </c>
      <c r="N1999" s="18" t="n">
        <v>3127469.050113984</v>
      </c>
      <c r="O1999" s="19" t="n">
        <v>22013.76061032061</v>
      </c>
      <c r="P1999" s="20" t="n">
        <v>0.007088738544949074</v>
      </c>
      <c r="Q1999" s="27">
        <f>IF(O1999&gt;0,O1999,"")</f>
        <v/>
      </c>
      <c r="R1999" s="28">
        <f>IF(O1999&gt;0,P1999,"")</f>
        <v/>
      </c>
    </row>
    <row r="2000">
      <c r="A2000" t="inlineStr">
        <is>
          <t>360048</t>
        </is>
      </c>
      <c r="B2000" t="inlineStr">
        <is>
          <t>University Of Toledo Medical Center</t>
        </is>
      </c>
      <c r="C2000" t="inlineStr">
        <is>
          <t>Ohio</t>
        </is>
      </c>
      <c r="D2000" t="inlineStr">
        <is>
          <t>OH</t>
        </is>
      </c>
      <c r="E2000" t="inlineStr">
        <is>
          <t>East North Central</t>
        </is>
      </c>
      <c r="F2000" t="inlineStr">
        <is>
          <t>Rural Referral Center (RRC)</t>
        </is>
      </c>
      <c r="G2000" s="16" t="n">
        <v>0.8831</v>
      </c>
      <c r="H2000" s="16" t="n">
        <v>0.8883</v>
      </c>
      <c r="I2000" s="16" t="n">
        <v>1.9536</v>
      </c>
      <c r="J2000" s="16" t="n">
        <v>1.9526</v>
      </c>
      <c r="K2000" s="17" t="n">
        <v>1992</v>
      </c>
      <c r="L2000" s="16" t="n">
        <v>1</v>
      </c>
      <c r="M2000" s="18" t="n">
        <v>24373666.6840489</v>
      </c>
      <c r="N2000" s="18" t="n">
        <v>25225154.61821906</v>
      </c>
      <c r="O2000" s="19" t="n">
        <v>851487.9341701642</v>
      </c>
      <c r="P2000" s="20" t="n">
        <v>0.03493474926066056</v>
      </c>
      <c r="Q2000" s="27">
        <f>IF(O2000&gt;0,O2000,"")</f>
        <v/>
      </c>
      <c r="R2000" s="28">
        <f>IF(O2000&gt;0,P2000,"")</f>
        <v/>
      </c>
    </row>
    <row r="2001">
      <c r="A2001" t="inlineStr">
        <is>
          <t>360051</t>
        </is>
      </c>
      <c r="B2001" t="inlineStr">
        <is>
          <t>Miami Valley Hospital</t>
        </is>
      </c>
      <c r="C2001" t="inlineStr">
        <is>
          <t>Ohio</t>
        </is>
      </c>
      <c r="D2001" t="inlineStr">
        <is>
          <t>OH</t>
        </is>
      </c>
      <c r="E2001" t="inlineStr">
        <is>
          <t>East North Central</t>
        </is>
      </c>
      <c r="F2001" t="inlineStr">
        <is>
          <t>Rural Referral Center (RRC)</t>
        </is>
      </c>
      <c r="G2001" s="16" t="n">
        <v>0.9507</v>
      </c>
      <c r="H2001" s="16" t="n">
        <v>0.9109</v>
      </c>
      <c r="I2001" s="16" t="n">
        <v>2.1305</v>
      </c>
      <c r="J2001" s="16" t="n">
        <v>2.1395</v>
      </c>
      <c r="K2001" s="17" t="n">
        <v>8402</v>
      </c>
      <c r="L2001" s="16" t="n">
        <v>1</v>
      </c>
      <c r="M2001" s="18" t="n">
        <v>117180171.8397282</v>
      </c>
      <c r="N2001" s="18" t="n">
        <v>118335645.8891921</v>
      </c>
      <c r="O2001" s="19" t="n">
        <v>1155474.049463913</v>
      </c>
      <c r="P2001" s="20" t="n">
        <v>0.009860661845114029</v>
      </c>
      <c r="Q2001" s="27">
        <f>IF(O2001&gt;0,O2001,"")</f>
        <v/>
      </c>
      <c r="R2001" s="28">
        <f>IF(O2001&gt;0,P2001,"")</f>
        <v/>
      </c>
    </row>
    <row r="2002">
      <c r="A2002" t="inlineStr">
        <is>
          <t>360054</t>
        </is>
      </c>
      <c r="B2002" t="inlineStr">
        <is>
          <t>Holzer Medical Center</t>
        </is>
      </c>
      <c r="C2002" t="inlineStr">
        <is>
          <t>Ohio</t>
        </is>
      </c>
      <c r="D2002" t="inlineStr">
        <is>
          <t>OH</t>
        </is>
      </c>
      <c r="E2002" t="inlineStr">
        <is>
          <t>East North Central</t>
        </is>
      </c>
      <c r="F2002" t="inlineStr">
        <is>
          <t>Rural Referral Center (RRC)</t>
        </is>
      </c>
      <c r="G2002" s="16" t="n">
        <v>0.8767</v>
      </c>
      <c r="H2002" s="16" t="n">
        <v>0.8747</v>
      </c>
      <c r="I2002" s="16" t="n">
        <v>1.5266</v>
      </c>
      <c r="J2002" s="16" t="n">
        <v>1.5187</v>
      </c>
      <c r="K2002" s="17" t="n">
        <v>786</v>
      </c>
      <c r="L2002" s="16" t="n">
        <v>1</v>
      </c>
      <c r="M2002" s="18" t="n">
        <v>7483103.727770222</v>
      </c>
      <c r="N2002" s="18" t="n">
        <v>7671377.940078272</v>
      </c>
      <c r="O2002" s="19" t="n">
        <v>188274.2123080501</v>
      </c>
      <c r="P2002" s="20" t="n">
        <v>0.02515990946501969</v>
      </c>
      <c r="Q2002" s="27">
        <f>IF(O2002&gt;0,O2002,"")</f>
        <v/>
      </c>
      <c r="R2002" s="28">
        <f>IF(O2002&gt;0,P2002,"")</f>
        <v/>
      </c>
    </row>
    <row r="2003">
      <c r="A2003" t="inlineStr">
        <is>
          <t>360055</t>
        </is>
      </c>
      <c r="B2003" t="inlineStr">
        <is>
          <t>Insight Hospital And Medical Center Trumbull</t>
        </is>
      </c>
      <c r="C2003" t="inlineStr">
        <is>
          <t>Ohio</t>
        </is>
      </c>
      <c r="D2003" t="inlineStr">
        <is>
          <t>OH</t>
        </is>
      </c>
      <c r="E2003" t="inlineStr">
        <is>
          <t>East North Central</t>
        </is>
      </c>
      <c r="F2003" t="inlineStr">
        <is>
          <t>Rural Referral Center (RRC)</t>
        </is>
      </c>
      <c r="G2003" s="16" t="n">
        <v>0.8767</v>
      </c>
      <c r="H2003" s="16" t="n">
        <v>0.8747</v>
      </c>
      <c r="I2003" s="16" t="n">
        <v>1.5505</v>
      </c>
      <c r="J2003" s="16" t="n">
        <v>1.5401</v>
      </c>
      <c r="K2003" s="17" t="n">
        <v>360</v>
      </c>
      <c r="L2003" s="16" t="n">
        <v>1</v>
      </c>
      <c r="M2003" s="18" t="n">
        <v>3481033.738570189</v>
      </c>
      <c r="N2003" s="18" t="n">
        <v>3563118.466280034</v>
      </c>
      <c r="O2003" s="19" t="n">
        <v>82084.72770984471</v>
      </c>
      <c r="P2003" s="20" t="n">
        <v>0.02358056079731087</v>
      </c>
      <c r="Q2003" s="27">
        <f>IF(O2003&gt;0,O2003,"")</f>
        <v/>
      </c>
      <c r="R2003" s="28">
        <f>IF(O2003&gt;0,P2003,"")</f>
        <v/>
      </c>
    </row>
    <row r="2004">
      <c r="A2004" t="inlineStr">
        <is>
          <t>360056</t>
        </is>
      </c>
      <c r="B2004" t="inlineStr">
        <is>
          <t>Mercy Health - Fairfield Hospital</t>
        </is>
      </c>
      <c r="C2004" t="inlineStr">
        <is>
          <t>Ohio</t>
        </is>
      </c>
      <c r="D2004" t="inlineStr">
        <is>
          <t>OH</t>
        </is>
      </c>
      <c r="E2004" t="inlineStr">
        <is>
          <t>East North Central</t>
        </is>
      </c>
      <c r="F2004" t="inlineStr">
        <is>
          <t>Rural Referral Center (RRC)</t>
        </is>
      </c>
      <c r="G2004" s="16" t="n">
        <v>0.9507</v>
      </c>
      <c r="H2004" s="16" t="n">
        <v>0.9032</v>
      </c>
      <c r="I2004" s="16" t="n">
        <v>1.8555</v>
      </c>
      <c r="J2004" s="16" t="n">
        <v>1.8569</v>
      </c>
      <c r="K2004" s="17" t="n">
        <v>2232</v>
      </c>
      <c r="L2004" s="16" t="n">
        <v>1</v>
      </c>
      <c r="M2004" s="18" t="n">
        <v>27110970.45769436</v>
      </c>
      <c r="N2004" s="18" t="n">
        <v>27145835.13708502</v>
      </c>
      <c r="O2004" s="19" t="n">
        <v>34864.67939065769</v>
      </c>
      <c r="P2004" s="20" t="n">
        <v>0.001285998944414871</v>
      </c>
      <c r="Q2004" s="27">
        <f>IF(O2004&gt;0,O2004,"")</f>
        <v/>
      </c>
      <c r="R2004" s="28">
        <f>IF(O2004&gt;0,P2004,"")</f>
        <v/>
      </c>
    </row>
    <row r="2005">
      <c r="A2005" t="inlineStr">
        <is>
          <t>360058</t>
        </is>
      </c>
      <c r="B2005" t="inlineStr">
        <is>
          <t>Mercer County Joint Township Community Hospital</t>
        </is>
      </c>
      <c r="C2005" t="inlineStr">
        <is>
          <t>Ohio</t>
        </is>
      </c>
      <c r="D2005" t="inlineStr">
        <is>
          <t>OH</t>
        </is>
      </c>
      <c r="E2005" t="inlineStr">
        <is>
          <t>East North Central</t>
        </is>
      </c>
      <c r="F2005" t="inlineStr">
        <is>
          <t>IPPS</t>
        </is>
      </c>
      <c r="G2005" s="16" t="n">
        <v>0.8767</v>
      </c>
      <c r="H2005" s="16" t="n">
        <v>0.8747</v>
      </c>
      <c r="I2005" s="16" t="n">
        <v>1.416</v>
      </c>
      <c r="J2005" s="16" t="n">
        <v>1.4048</v>
      </c>
      <c r="K2005" s="17" t="n">
        <v>636</v>
      </c>
      <c r="L2005" s="16" t="n">
        <v>1</v>
      </c>
      <c r="M2005" s="18" t="n">
        <v>5616352.144732141</v>
      </c>
      <c r="N2005" s="18" t="n">
        <v>5741831.645906114</v>
      </c>
      <c r="O2005" s="19" t="n">
        <v>125479.5011739731</v>
      </c>
      <c r="P2005" s="20" t="n">
        <v>0.02234181510353951</v>
      </c>
      <c r="Q2005" s="27">
        <f>IF(O2005&gt;0,O2005,"")</f>
        <v/>
      </c>
      <c r="R2005" s="28">
        <f>IF(O2005&gt;0,P2005,"")</f>
        <v/>
      </c>
    </row>
    <row r="2006">
      <c r="A2006" t="inlineStr">
        <is>
          <t>360059</t>
        </is>
      </c>
      <c r="B2006" t="inlineStr">
        <is>
          <t>Metrohealth System</t>
        </is>
      </c>
      <c r="C2006" t="inlineStr">
        <is>
          <t>Ohio</t>
        </is>
      </c>
      <c r="D2006" t="inlineStr">
        <is>
          <t>OH</t>
        </is>
      </c>
      <c r="E2006" t="inlineStr">
        <is>
          <t>East North Central</t>
        </is>
      </c>
      <c r="F2006" t="inlineStr">
        <is>
          <t>Rural Referral Center (RRC)</t>
        </is>
      </c>
      <c r="G2006" s="16" t="n">
        <v>0.8767</v>
      </c>
      <c r="H2006" s="16" t="n">
        <v>0.8893</v>
      </c>
      <c r="I2006" s="16" t="n">
        <v>1.9894</v>
      </c>
      <c r="J2006" s="16" t="n">
        <v>1.9903</v>
      </c>
      <c r="K2006" s="17" t="n">
        <v>2628</v>
      </c>
      <c r="L2006" s="16" t="n">
        <v>1</v>
      </c>
      <c r="M2006" s="18" t="n">
        <v>32604792.12669087</v>
      </c>
      <c r="N2006" s="18" t="n">
        <v>33944101.94205438</v>
      </c>
      <c r="O2006" s="19" t="n">
        <v>1339309.815363504</v>
      </c>
      <c r="P2006" s="20" t="n">
        <v>0.04107708493154664</v>
      </c>
      <c r="Q2006" s="27">
        <f>IF(O2006&gt;0,O2006,"")</f>
        <v/>
      </c>
      <c r="R2006" s="28">
        <f>IF(O2006&gt;0,P2006,"")</f>
        <v/>
      </c>
    </row>
    <row r="2007">
      <c r="A2007" t="inlineStr">
        <is>
          <t>360064</t>
        </is>
      </c>
      <c r="B2007" t="inlineStr">
        <is>
          <t>Mh St Elizabeth Youngstown Hospital</t>
        </is>
      </c>
      <c r="C2007" t="inlineStr">
        <is>
          <t>Ohio</t>
        </is>
      </c>
      <c r="D2007" t="inlineStr">
        <is>
          <t>OH</t>
        </is>
      </c>
      <c r="E2007" t="inlineStr">
        <is>
          <t>East North Central</t>
        </is>
      </c>
      <c r="F2007" t="inlineStr">
        <is>
          <t>Rural Referral Center (RRC)</t>
        </is>
      </c>
      <c r="G2007" s="16" t="n">
        <v>0.9113</v>
      </c>
      <c r="H2007" s="16" t="n">
        <v>0.8747</v>
      </c>
      <c r="I2007" s="16" t="n">
        <v>1.9421</v>
      </c>
      <c r="J2007" s="16" t="n">
        <v>1.9401</v>
      </c>
      <c r="K2007" s="17" t="n">
        <v>3636</v>
      </c>
      <c r="L2007" s="16" t="n">
        <v>1</v>
      </c>
      <c r="M2007" s="18" t="n">
        <v>45061090.36033812</v>
      </c>
      <c r="N2007" s="18" t="n">
        <v>45334291.26546453</v>
      </c>
      <c r="O2007" s="19" t="n">
        <v>273200.9051264077</v>
      </c>
      <c r="P2007" s="20" t="n">
        <v>0.006062900452290737</v>
      </c>
      <c r="Q2007" s="27">
        <f>IF(O2007&gt;0,O2007,"")</f>
        <v/>
      </c>
      <c r="R2007" s="28">
        <f>IF(O2007&gt;0,P2007,"")</f>
        <v/>
      </c>
    </row>
    <row r="2008">
      <c r="A2008" t="inlineStr">
        <is>
          <t>360065</t>
        </is>
      </c>
      <c r="B2008" t="inlineStr">
        <is>
          <t>Fisher-Titus Hospital</t>
        </is>
      </c>
      <c r="C2008" t="inlineStr">
        <is>
          <t>Ohio</t>
        </is>
      </c>
      <c r="D2008" t="inlineStr">
        <is>
          <t>OH</t>
        </is>
      </c>
      <c r="E2008" t="inlineStr">
        <is>
          <t>East North Central</t>
        </is>
      </c>
      <c r="F2008" t="inlineStr">
        <is>
          <t>Rural Referral Center (RRC)</t>
        </is>
      </c>
      <c r="G2008" s="16" t="n">
        <v>0.8767</v>
      </c>
      <c r="H2008" s="16" t="n">
        <v>0.8747</v>
      </c>
      <c r="I2008" s="16" t="n">
        <v>1.4417</v>
      </c>
      <c r="J2008" s="16" t="n">
        <v>1.4319</v>
      </c>
      <c r="K2008" s="17" t="n">
        <v>1091</v>
      </c>
      <c r="L2008" s="16" t="n">
        <v>1</v>
      </c>
      <c r="M2008" s="18" t="n">
        <v>9809200.469236152</v>
      </c>
      <c r="N2008" s="18" t="n">
        <v>10039596.99778914</v>
      </c>
      <c r="O2008" s="19" t="n">
        <v>230396.5285529904</v>
      </c>
      <c r="P2008" s="20" t="n">
        <v>0.02348779895727134</v>
      </c>
      <c r="Q2008" s="27">
        <f>IF(O2008&gt;0,O2008,"")</f>
        <v/>
      </c>
      <c r="R2008" s="28">
        <f>IF(O2008&gt;0,P2008,"")</f>
        <v/>
      </c>
    </row>
    <row r="2009">
      <c r="A2009" t="inlineStr">
        <is>
          <t>360066</t>
        </is>
      </c>
      <c r="B2009" t="inlineStr">
        <is>
          <t>Mercy Health-St Rita'S Medical Center</t>
        </is>
      </c>
      <c r="C2009" t="inlineStr">
        <is>
          <t>Ohio</t>
        </is>
      </c>
      <c r="D2009" t="inlineStr">
        <is>
          <t>OH</t>
        </is>
      </c>
      <c r="E2009" t="inlineStr">
        <is>
          <t>East North Central</t>
        </is>
      </c>
      <c r="F2009" t="inlineStr">
        <is>
          <t>Rural Referral Center (RRC)</t>
        </is>
      </c>
      <c r="G2009" s="16" t="n">
        <v>0.9507</v>
      </c>
      <c r="H2009" s="16" t="n">
        <v>0.9109</v>
      </c>
      <c r="I2009" s="16" t="n">
        <v>1.8557</v>
      </c>
      <c r="J2009" s="16" t="n">
        <v>1.8557</v>
      </c>
      <c r="K2009" s="17" t="n">
        <v>4234</v>
      </c>
      <c r="L2009" s="16" t="n">
        <v>1</v>
      </c>
      <c r="M2009" s="18" t="n">
        <v>51433791.0534568</v>
      </c>
      <c r="N2009" s="18" t="n">
        <v>51722467.9250805</v>
      </c>
      <c r="O2009" s="19" t="n">
        <v>288676.8716237023</v>
      </c>
      <c r="P2009" s="20" t="n">
        <v>0.005612591755557571</v>
      </c>
      <c r="Q2009" s="27">
        <f>IF(O2009&gt;0,O2009,"")</f>
        <v/>
      </c>
      <c r="R2009" s="28">
        <f>IF(O2009&gt;0,P2009,"")</f>
        <v/>
      </c>
    </row>
    <row r="2010">
      <c r="A2010" t="inlineStr">
        <is>
          <t>360068</t>
        </is>
      </c>
      <c r="B2010" t="inlineStr">
        <is>
          <t>Toledo Hospital The</t>
        </is>
      </c>
      <c r="C2010" t="inlineStr">
        <is>
          <t>Ohio</t>
        </is>
      </c>
      <c r="D2010" t="inlineStr">
        <is>
          <t>OH</t>
        </is>
      </c>
      <c r="E2010" t="inlineStr">
        <is>
          <t>East North Central</t>
        </is>
      </c>
      <c r="F2010" t="inlineStr">
        <is>
          <t>Rural Referral Center (RRC)</t>
        </is>
      </c>
      <c r="G2010" s="16" t="n">
        <v>0.9181</v>
      </c>
      <c r="H2010" s="16" t="n">
        <v>0.8747</v>
      </c>
      <c r="I2010" s="16" t="n">
        <v>2.2801</v>
      </c>
      <c r="J2010" s="16" t="n">
        <v>2.2861</v>
      </c>
      <c r="K2010" s="17" t="n">
        <v>6978</v>
      </c>
      <c r="L2010" s="16" t="n">
        <v>1</v>
      </c>
      <c r="M2010" s="18" t="n">
        <v>101982187.3240986</v>
      </c>
      <c r="N2010" s="18" t="n">
        <v>102519157.6441153</v>
      </c>
      <c r="O2010" s="19" t="n">
        <v>536970.3200167567</v>
      </c>
      <c r="P2010" s="20" t="n">
        <v>0.005265334408942116</v>
      </c>
      <c r="Q2010" s="27">
        <f>IF(O2010&gt;0,O2010,"")</f>
        <v/>
      </c>
      <c r="R2010" s="28">
        <f>IF(O2010&gt;0,P2010,"")</f>
        <v/>
      </c>
    </row>
    <row r="2011">
      <c r="A2011" t="inlineStr">
        <is>
          <t>360070</t>
        </is>
      </c>
      <c r="B2011" t="inlineStr">
        <is>
          <t>Mercy Medical Center</t>
        </is>
      </c>
      <c r="C2011" t="inlineStr">
        <is>
          <t>Ohio</t>
        </is>
      </c>
      <c r="D2011" t="inlineStr">
        <is>
          <t>OH</t>
        </is>
      </c>
      <c r="E2011" t="inlineStr">
        <is>
          <t>East North Central</t>
        </is>
      </c>
      <c r="F2011" t="inlineStr">
        <is>
          <t>Rural Referral Center (RRC)</t>
        </is>
      </c>
      <c r="G2011" s="16" t="n">
        <v>0.8767</v>
      </c>
      <c r="H2011" s="16" t="n">
        <v>0.8747</v>
      </c>
      <c r="I2011" s="16" t="n">
        <v>1.83</v>
      </c>
      <c r="J2011" s="16" t="n">
        <v>1.8327</v>
      </c>
      <c r="K2011" s="17" t="n">
        <v>2605</v>
      </c>
      <c r="L2011" s="16" t="n">
        <v>1</v>
      </c>
      <c r="M2011" s="18" t="n">
        <v>29729854.14530237</v>
      </c>
      <c r="N2011" s="18" t="n">
        <v>30681596.05483671</v>
      </c>
      <c r="O2011" s="19" t="n">
        <v>951741.9095343389</v>
      </c>
      <c r="P2011" s="20" t="n">
        <v>0.03201300298624991</v>
      </c>
      <c r="Q2011" s="27">
        <f>IF(O2011&gt;0,O2011,"")</f>
        <v/>
      </c>
      <c r="R2011" s="28">
        <f>IF(O2011&gt;0,P2011,"")</f>
        <v/>
      </c>
    </row>
    <row r="2012">
      <c r="A2012" t="inlineStr">
        <is>
          <t>360071</t>
        </is>
      </c>
      <c r="B2012" t="inlineStr">
        <is>
          <t>Van Wert County Hospital</t>
        </is>
      </c>
      <c r="C2012" t="inlineStr">
        <is>
          <t>Ohio</t>
        </is>
      </c>
      <c r="D2012" t="inlineStr">
        <is>
          <t>OH</t>
        </is>
      </c>
      <c r="E2012" t="inlineStr">
        <is>
          <t>East North Central</t>
        </is>
      </c>
      <c r="F2012" t="inlineStr">
        <is>
          <t>IPPS</t>
        </is>
      </c>
      <c r="G2012" s="16" t="n">
        <v>1.0085</v>
      </c>
      <c r="H2012" s="16" t="n">
        <v>0.9581</v>
      </c>
      <c r="I2012" s="16" t="n">
        <v>1.5203</v>
      </c>
      <c r="J2012" s="16" t="n">
        <v>1.5148</v>
      </c>
      <c r="K2012" s="17" t="n">
        <v>304</v>
      </c>
      <c r="L2012" s="16" t="n">
        <v>1</v>
      </c>
      <c r="M2012" s="18" t="n">
        <v>3138369.901904928</v>
      </c>
      <c r="N2012" s="18" t="n">
        <v>3125342.989494031</v>
      </c>
      <c r="O2012" s="19" t="n">
        <v>-13026.91241089674</v>
      </c>
      <c r="P2012" s="20" t="n">
        <v>-0.00415085309191554</v>
      </c>
      <c r="Q2012" s="27">
        <f>IF(O2012&gt;0,O2012,"")</f>
        <v/>
      </c>
      <c r="R2012" s="28">
        <f>IF(O2012&gt;0,P2012,"")</f>
        <v/>
      </c>
    </row>
    <row r="2013">
      <c r="A2013" t="inlineStr">
        <is>
          <t>360072</t>
        </is>
      </c>
      <c r="B2013" t="inlineStr">
        <is>
          <t>Fairfield Medical Center</t>
        </is>
      </c>
      <c r="C2013" t="inlineStr">
        <is>
          <t>Ohio</t>
        </is>
      </c>
      <c r="D2013" t="inlineStr">
        <is>
          <t>OH</t>
        </is>
      </c>
      <c r="E2013" t="inlineStr">
        <is>
          <t>East North Central</t>
        </is>
      </c>
      <c r="F2013" t="inlineStr">
        <is>
          <t>IPPS</t>
        </is>
      </c>
      <c r="G2013" s="16" t="n">
        <v>0.9063</v>
      </c>
      <c r="H2013" s="16" t="n">
        <v>0.9354</v>
      </c>
      <c r="I2013" s="16" t="n">
        <v>1.7802</v>
      </c>
      <c r="J2013" s="16" t="n">
        <v>1.78</v>
      </c>
      <c r="K2013" s="17" t="n">
        <v>2362</v>
      </c>
      <c r="L2013" s="16" t="n">
        <v>1</v>
      </c>
      <c r="M2013" s="18" t="n">
        <v>26744095.90266391</v>
      </c>
      <c r="N2013" s="18" t="n">
        <v>28122093.19410851</v>
      </c>
      <c r="O2013" s="19" t="n">
        <v>1377997.291444607</v>
      </c>
      <c r="P2013" s="20" t="n">
        <v>0.05152528978582329</v>
      </c>
      <c r="Q2013" s="27">
        <f>IF(O2013&gt;0,O2013,"")</f>
        <v/>
      </c>
      <c r="R2013" s="28">
        <f>IF(O2013&gt;0,P2013,"")</f>
        <v/>
      </c>
    </row>
    <row r="2014">
      <c r="A2014" t="inlineStr">
        <is>
          <t>360075</t>
        </is>
      </c>
      <c r="B2014" t="inlineStr">
        <is>
          <t>Uh Regional Hospitals</t>
        </is>
      </c>
      <c r="C2014" t="inlineStr">
        <is>
          <t>Ohio</t>
        </is>
      </c>
      <c r="D2014" t="inlineStr">
        <is>
          <t>OH</t>
        </is>
      </c>
      <c r="E2014" t="inlineStr">
        <is>
          <t>East North Central</t>
        </is>
      </c>
      <c r="F2014" t="inlineStr">
        <is>
          <t>IPPS</t>
        </is>
      </c>
      <c r="G2014" s="16" t="n">
        <v>0.8767</v>
      </c>
      <c r="H2014" s="16" t="n">
        <v>0.8893</v>
      </c>
      <c r="I2014" s="16" t="n">
        <v>1.5974</v>
      </c>
      <c r="J2014" s="16" t="n">
        <v>1.5905</v>
      </c>
      <c r="K2014" s="17" t="n">
        <v>1466</v>
      </c>
      <c r="L2014" s="16" t="n">
        <v>1</v>
      </c>
      <c r="M2014" s="18" t="n">
        <v>14604329.12141657</v>
      </c>
      <c r="N2014" s="18" t="n">
        <v>15131711.86333163</v>
      </c>
      <c r="O2014" s="19" t="n">
        <v>527382.7419150621</v>
      </c>
      <c r="P2014" s="20" t="n">
        <v>0.0361113980334557</v>
      </c>
      <c r="Q2014" s="27">
        <f>IF(O2014&gt;0,O2014,"")</f>
        <v/>
      </c>
      <c r="R2014" s="28">
        <f>IF(O2014&gt;0,P2014,"")</f>
        <v/>
      </c>
    </row>
    <row r="2015">
      <c r="A2015" t="inlineStr">
        <is>
          <t>360076</t>
        </is>
      </c>
      <c r="B2015" t="inlineStr">
        <is>
          <t>Atrium Medical Center</t>
        </is>
      </c>
      <c r="C2015" t="inlineStr">
        <is>
          <t>Ohio</t>
        </is>
      </c>
      <c r="D2015" t="inlineStr">
        <is>
          <t>OH</t>
        </is>
      </c>
      <c r="E2015" t="inlineStr">
        <is>
          <t>East North Central</t>
        </is>
      </c>
      <c r="F2015" t="inlineStr">
        <is>
          <t>Rural Referral Center (RRC)</t>
        </is>
      </c>
      <c r="G2015" s="16" t="n">
        <v>0.9507</v>
      </c>
      <c r="H2015" s="16" t="n">
        <v>0.9109</v>
      </c>
      <c r="I2015" s="16" t="n">
        <v>1.9468</v>
      </c>
      <c r="J2015" s="16" t="n">
        <v>1.9597</v>
      </c>
      <c r="K2015" s="17" t="n">
        <v>2006</v>
      </c>
      <c r="L2015" s="16" t="n">
        <v>1</v>
      </c>
      <c r="M2015" s="18" t="n">
        <v>25564787.14298984</v>
      </c>
      <c r="N2015" s="18" t="n">
        <v>25878621.51081967</v>
      </c>
      <c r="O2015" s="19" t="n">
        <v>313834.3678298295</v>
      </c>
      <c r="P2015" s="20" t="n">
        <v>0.01227604071469402</v>
      </c>
      <c r="Q2015" s="27">
        <f>IF(O2015&gt;0,O2015,"")</f>
        <v/>
      </c>
      <c r="R2015" s="28">
        <f>IF(O2015&gt;0,P2015,"")</f>
        <v/>
      </c>
    </row>
    <row r="2016">
      <c r="A2016" t="inlineStr">
        <is>
          <t>360077</t>
        </is>
      </c>
      <c r="B2016" t="inlineStr">
        <is>
          <t>Fairview Hospital</t>
        </is>
      </c>
      <c r="C2016" t="inlineStr">
        <is>
          <t>Ohio</t>
        </is>
      </c>
      <c r="D2016" t="inlineStr">
        <is>
          <t>OH</t>
        </is>
      </c>
      <c r="E2016" t="inlineStr">
        <is>
          <t>East North Central</t>
        </is>
      </c>
      <c r="F2016" t="inlineStr">
        <is>
          <t>Rural Referral Center (RRC)</t>
        </is>
      </c>
      <c r="G2016" s="16" t="n">
        <v>0.8767</v>
      </c>
      <c r="H2016" s="16" t="n">
        <v>0.8893</v>
      </c>
      <c r="I2016" s="16" t="n">
        <v>1.907</v>
      </c>
      <c r="J2016" s="16" t="n">
        <v>1.9031</v>
      </c>
      <c r="K2016" s="17" t="n">
        <v>4259</v>
      </c>
      <c r="L2016" s="16" t="n">
        <v>1</v>
      </c>
      <c r="M2016" s="18" t="n">
        <v>50651498.03778677</v>
      </c>
      <c r="N2016" s="18" t="n">
        <v>52600475.30156513</v>
      </c>
      <c r="O2016" s="19" t="n">
        <v>1948977.263778366</v>
      </c>
      <c r="P2016" s="20" t="n">
        <v>0.03847817615037566</v>
      </c>
      <c r="Q2016" s="27">
        <f>IF(O2016&gt;0,O2016,"")</f>
        <v/>
      </c>
      <c r="R2016" s="28">
        <f>IF(O2016&gt;0,P2016,"")</f>
        <v/>
      </c>
    </row>
    <row r="2017">
      <c r="A2017" t="inlineStr">
        <is>
          <t>360078</t>
        </is>
      </c>
      <c r="B2017" t="inlineStr">
        <is>
          <t>University Hospitals Portage Medical Center</t>
        </is>
      </c>
      <c r="C2017" t="inlineStr">
        <is>
          <t>Ohio</t>
        </is>
      </c>
      <c r="D2017" t="inlineStr">
        <is>
          <t>OH</t>
        </is>
      </c>
      <c r="E2017" t="inlineStr">
        <is>
          <t>East North Central</t>
        </is>
      </c>
      <c r="F2017" t="inlineStr">
        <is>
          <t>IPPS</t>
        </is>
      </c>
      <c r="G2017" s="16" t="n">
        <v>0.8767</v>
      </c>
      <c r="H2017" s="16" t="n">
        <v>0.8747</v>
      </c>
      <c r="I2017" s="16" t="n">
        <v>1.5891</v>
      </c>
      <c r="J2017" s="16" t="n">
        <v>1.5748</v>
      </c>
      <c r="K2017" s="17" t="n">
        <v>1231</v>
      </c>
      <c r="L2017" s="16" t="n">
        <v>1</v>
      </c>
      <c r="M2017" s="18" t="n">
        <v>12199534.00137426</v>
      </c>
      <c r="N2017" s="18" t="n">
        <v>12458400.82645966</v>
      </c>
      <c r="O2017" s="19" t="n">
        <v>258866.8250854034</v>
      </c>
      <c r="P2017" s="20" t="n">
        <v>0.02121940272933724</v>
      </c>
      <c r="Q2017" s="27">
        <f>IF(O2017&gt;0,O2017,"")</f>
        <v/>
      </c>
      <c r="R2017" s="28">
        <f>IF(O2017&gt;0,P2017,"")</f>
        <v/>
      </c>
    </row>
    <row r="2018">
      <c r="A2018" t="inlineStr">
        <is>
          <t>360079</t>
        </is>
      </c>
      <c r="B2018" t="inlineStr">
        <is>
          <t>Kettering Health Main Campus</t>
        </is>
      </c>
      <c r="C2018" t="inlineStr">
        <is>
          <t>Ohio</t>
        </is>
      </c>
      <c r="D2018" t="inlineStr">
        <is>
          <t>OH</t>
        </is>
      </c>
      <c r="E2018" t="inlineStr">
        <is>
          <t>East North Central</t>
        </is>
      </c>
      <c r="F2018" t="inlineStr">
        <is>
          <t>Rural Referral Center (RRC)</t>
        </is>
      </c>
      <c r="G2018" s="16" t="n">
        <v>0.9407</v>
      </c>
      <c r="H2018" s="16" t="n">
        <v>0.9109</v>
      </c>
      <c r="I2018" s="16" t="n">
        <v>2.05</v>
      </c>
      <c r="J2018" s="16" t="n">
        <v>2.0533</v>
      </c>
      <c r="K2018" s="17" t="n">
        <v>5081</v>
      </c>
      <c r="L2018" s="16" t="n">
        <v>1</v>
      </c>
      <c r="M2018" s="18" t="n">
        <v>67749567.53752486</v>
      </c>
      <c r="N2018" s="18" t="n">
        <v>68678724.30019011</v>
      </c>
      <c r="O2018" s="19" t="n">
        <v>929156.762665242</v>
      </c>
      <c r="P2018" s="20" t="n">
        <v>0.01371457850488277</v>
      </c>
      <c r="Q2018" s="27">
        <f>IF(O2018&gt;0,O2018,"")</f>
        <v/>
      </c>
      <c r="R2018" s="28">
        <f>IF(O2018&gt;0,P2018,"")</f>
        <v/>
      </c>
    </row>
    <row r="2019">
      <c r="A2019" t="inlineStr">
        <is>
          <t>360080</t>
        </is>
      </c>
      <c r="B2019" t="inlineStr">
        <is>
          <t>East Ohio Regional Hospital</t>
        </is>
      </c>
      <c r="C2019" t="inlineStr">
        <is>
          <t>Ohio</t>
        </is>
      </c>
      <c r="D2019" t="inlineStr">
        <is>
          <t>OH</t>
        </is>
      </c>
      <c r="E2019" t="inlineStr">
        <is>
          <t>East North Central</t>
        </is>
      </c>
      <c r="F2019" t="inlineStr">
        <is>
          <t>IPPS</t>
        </is>
      </c>
      <c r="G2019" s="16" t="n">
        <v>0.8767</v>
      </c>
      <c r="H2019" s="16" t="n">
        <v>0.8747</v>
      </c>
      <c r="I2019" s="16" t="n">
        <v>1.1699</v>
      </c>
      <c r="J2019" s="16" t="n">
        <v>1.1635</v>
      </c>
      <c r="K2019" s="17" t="n">
        <v>131</v>
      </c>
      <c r="L2019" s="16" t="n">
        <v>1</v>
      </c>
      <c r="M2019" s="18" t="n">
        <v>955771.3274726388</v>
      </c>
      <c r="N2019" s="18" t="n">
        <v>979527.2528347787</v>
      </c>
      <c r="O2019" s="19" t="n">
        <v>23755.92536213994</v>
      </c>
      <c r="P2019" s="20" t="n">
        <v>0.02485523961569145</v>
      </c>
      <c r="Q2019" s="27">
        <f>IF(O2019&gt;0,O2019,"")</f>
        <v/>
      </c>
      <c r="R2019" s="28">
        <f>IF(O2019&gt;0,P2019,"")</f>
        <v/>
      </c>
    </row>
    <row r="2020">
      <c r="A2020" t="inlineStr">
        <is>
          <t>360082</t>
        </is>
      </c>
      <c r="B2020" t="inlineStr">
        <is>
          <t>Euclid Hospital</t>
        </is>
      </c>
      <c r="C2020" t="inlineStr">
        <is>
          <t>Ohio</t>
        </is>
      </c>
      <c r="D2020" t="inlineStr">
        <is>
          <t>OH</t>
        </is>
      </c>
      <c r="E2020" t="inlineStr">
        <is>
          <t>East North Central</t>
        </is>
      </c>
      <c r="F2020" t="inlineStr">
        <is>
          <t>IPPS</t>
        </is>
      </c>
      <c r="G2020" s="16" t="n">
        <v>0.8767</v>
      </c>
      <c r="H2020" s="16" t="n">
        <v>0.8893</v>
      </c>
      <c r="I2020" s="16" t="n">
        <v>1.399</v>
      </c>
      <c r="J2020" s="16" t="n">
        <v>1.3842</v>
      </c>
      <c r="K2020" s="17" t="n">
        <v>758</v>
      </c>
      <c r="L2020" s="16" t="n">
        <v>1</v>
      </c>
      <c r="M2020" s="18" t="n">
        <v>6613340.463285765</v>
      </c>
      <c r="N2020" s="18" t="n">
        <v>6809080.516610831</v>
      </c>
      <c r="O2020" s="19" t="n">
        <v>195740.0533250663</v>
      </c>
      <c r="P2020" s="20" t="n">
        <v>0.0295977584114602</v>
      </c>
      <c r="Q2020" s="27">
        <f>IF(O2020&gt;0,O2020,"")</f>
        <v/>
      </c>
      <c r="R2020" s="28">
        <f>IF(O2020&gt;0,P2020,"")</f>
        <v/>
      </c>
    </row>
    <row r="2021">
      <c r="A2021" t="inlineStr">
        <is>
          <t>360084</t>
        </is>
      </c>
      <c r="B2021" t="inlineStr">
        <is>
          <t>Aultman Hospital</t>
        </is>
      </c>
      <c r="C2021" t="inlineStr">
        <is>
          <t>Ohio</t>
        </is>
      </c>
      <c r="D2021" t="inlineStr">
        <is>
          <t>OH</t>
        </is>
      </c>
      <c r="E2021" t="inlineStr">
        <is>
          <t>East North Central</t>
        </is>
      </c>
      <c r="F2021" t="inlineStr">
        <is>
          <t>Rural Referral Center (RRC)</t>
        </is>
      </c>
      <c r="G2021" s="16" t="n">
        <v>0.8767</v>
      </c>
      <c r="H2021" s="16" t="n">
        <v>0.8747</v>
      </c>
      <c r="I2021" s="16" t="n">
        <v>1.991</v>
      </c>
      <c r="J2021" s="16" t="n">
        <v>1.9957</v>
      </c>
      <c r="K2021" s="17" t="n">
        <v>3519</v>
      </c>
      <c r="L2021" s="16" t="n">
        <v>1</v>
      </c>
      <c r="M2021" s="18" t="n">
        <v>43694270.00702772</v>
      </c>
      <c r="N2021" s="18" t="n">
        <v>45132912.9529516</v>
      </c>
      <c r="O2021" s="19" t="n">
        <v>1438642.945923872</v>
      </c>
      <c r="P2021" s="20" t="n">
        <v>0.03292520840129571</v>
      </c>
      <c r="Q2021" s="27">
        <f>IF(O2021&gt;0,O2021,"")</f>
        <v/>
      </c>
      <c r="R2021" s="28">
        <f>IF(O2021&gt;0,P2021,"")</f>
        <v/>
      </c>
    </row>
    <row r="2022">
      <c r="A2022" t="inlineStr">
        <is>
          <t>360085</t>
        </is>
      </c>
      <c r="B2022" t="inlineStr">
        <is>
          <t>Ohio State University Hospitals</t>
        </is>
      </c>
      <c r="C2022" t="inlineStr">
        <is>
          <t>Ohio</t>
        </is>
      </c>
      <c r="D2022" t="inlineStr">
        <is>
          <t>OH</t>
        </is>
      </c>
      <c r="E2022" t="inlineStr">
        <is>
          <t>East North Central</t>
        </is>
      </c>
      <c r="F2022" t="inlineStr">
        <is>
          <t>Rural Referral Center (RRC)</t>
        </is>
      </c>
      <c r="G2022" s="16" t="n">
        <v>0.9407</v>
      </c>
      <c r="H2022" s="16" t="n">
        <v>0.9354</v>
      </c>
      <c r="I2022" s="16" t="n">
        <v>2.4092</v>
      </c>
      <c r="J2022" s="16" t="n">
        <v>2.4367</v>
      </c>
      <c r="K2022" s="17" t="n">
        <v>7453</v>
      </c>
      <c r="L2022" s="16" t="n">
        <v>1</v>
      </c>
      <c r="M2022" s="18" t="n">
        <v>116790481.0080885</v>
      </c>
      <c r="N2022" s="18" t="n">
        <v>121473328.5767122</v>
      </c>
      <c r="O2022" s="19" t="n">
        <v>4682847.568623647</v>
      </c>
      <c r="P2022" s="20" t="n">
        <v>0.04009614078307741</v>
      </c>
      <c r="Q2022" s="27">
        <f>IF(O2022&gt;0,O2022,"")</f>
        <v/>
      </c>
      <c r="R2022" s="28">
        <f>IF(O2022&gt;0,P2022,"")</f>
        <v/>
      </c>
    </row>
    <row r="2023">
      <c r="A2023" t="inlineStr">
        <is>
          <t>360086</t>
        </is>
      </c>
      <c r="B2023" t="inlineStr">
        <is>
          <t>Mercy Health - Springfield Regional Medical Center</t>
        </is>
      </c>
      <c r="C2023" t="inlineStr">
        <is>
          <t>Ohio</t>
        </is>
      </c>
      <c r="D2023" t="inlineStr">
        <is>
          <t>OH</t>
        </is>
      </c>
      <c r="E2023" t="inlineStr">
        <is>
          <t>East North Central</t>
        </is>
      </c>
      <c r="F2023" t="inlineStr">
        <is>
          <t>Rural Referral Center (RRC)</t>
        </is>
      </c>
      <c r="G2023" s="16" t="n">
        <v>0.9407</v>
      </c>
      <c r="H2023" s="16" t="n">
        <v>0.8937</v>
      </c>
      <c r="I2023" s="16" t="n">
        <v>1.8649</v>
      </c>
      <c r="J2023" s="16" t="n">
        <v>1.8631</v>
      </c>
      <c r="K2023" s="17" t="n">
        <v>2012</v>
      </c>
      <c r="L2023" s="16" t="n">
        <v>1</v>
      </c>
      <c r="M2023" s="18" t="n">
        <v>24405459.94148156</v>
      </c>
      <c r="N2023" s="18" t="n">
        <v>24398030.17536135</v>
      </c>
      <c r="O2023" s="19" t="n">
        <v>-7429.76612021029</v>
      </c>
      <c r="P2023" s="20" t="n">
        <v>-0.0003044304896537532</v>
      </c>
      <c r="Q2023" s="27">
        <f>IF(O2023&gt;0,O2023,"")</f>
        <v/>
      </c>
      <c r="R2023" s="28">
        <f>IF(O2023&gt;0,P2023,"")</f>
        <v/>
      </c>
    </row>
    <row r="2024">
      <c r="A2024" t="inlineStr">
        <is>
          <t>360087</t>
        </is>
      </c>
      <c r="B2024" t="inlineStr">
        <is>
          <t>Lutheran Hospital</t>
        </is>
      </c>
      <c r="C2024" t="inlineStr">
        <is>
          <t>Ohio</t>
        </is>
      </c>
      <c r="D2024" t="inlineStr">
        <is>
          <t>OH</t>
        </is>
      </c>
      <c r="E2024" t="inlineStr">
        <is>
          <t>East North Central</t>
        </is>
      </c>
      <c r="F2024" t="inlineStr">
        <is>
          <t>IPPS</t>
        </is>
      </c>
      <c r="G2024" s="16" t="n">
        <v>0.8767</v>
      </c>
      <c r="H2024" s="16" t="n">
        <v>0.8893</v>
      </c>
      <c r="I2024" s="16" t="n">
        <v>2.372</v>
      </c>
      <c r="J2024" s="16" t="n">
        <v>2.3597</v>
      </c>
      <c r="K2024" s="17" t="n">
        <v>574</v>
      </c>
      <c r="L2024" s="16" t="n">
        <v>1</v>
      </c>
      <c r="M2024" s="18" t="n">
        <v>8491033.186441636</v>
      </c>
      <c r="N2024" s="18" t="n">
        <v>8790004.635195715</v>
      </c>
      <c r="O2024" s="19" t="n">
        <v>298971.4487540796</v>
      </c>
      <c r="P2024" s="20" t="n">
        <v>0.03521025559427481</v>
      </c>
      <c r="Q2024" s="27">
        <f>IF(O2024&gt;0,O2024,"")</f>
        <v/>
      </c>
      <c r="R2024" s="28">
        <f>IF(O2024&gt;0,P2024,"")</f>
        <v/>
      </c>
    </row>
    <row r="2025">
      <c r="A2025" t="inlineStr">
        <is>
          <t>360089</t>
        </is>
      </c>
      <c r="B2025" t="inlineStr">
        <is>
          <t>Mercy Health - Tiffin Hospital</t>
        </is>
      </c>
      <c r="C2025" t="inlineStr">
        <is>
          <t>Ohio</t>
        </is>
      </c>
      <c r="D2025" t="inlineStr">
        <is>
          <t>OH</t>
        </is>
      </c>
      <c r="E2025" t="inlineStr">
        <is>
          <t>East North Central</t>
        </is>
      </c>
      <c r="F2025" t="inlineStr">
        <is>
          <t>IPPS</t>
        </is>
      </c>
      <c r="G2025" s="16" t="n">
        <v>0.8767</v>
      </c>
      <c r="H2025" s="16" t="n">
        <v>0.8747</v>
      </c>
      <c r="I2025" s="16" t="n">
        <v>1.2572</v>
      </c>
      <c r="J2025" s="16" t="n">
        <v>1.2464</v>
      </c>
      <c r="K2025" s="17" t="n">
        <v>718</v>
      </c>
      <c r="L2025" s="16" t="n">
        <v>1</v>
      </c>
      <c r="M2025" s="18" t="n">
        <v>5629408.671721769</v>
      </c>
      <c r="N2025" s="18" t="n">
        <v>5751229.853174559</v>
      </c>
      <c r="O2025" s="19" t="n">
        <v>121821.1814527893</v>
      </c>
      <c r="P2025" s="20" t="n">
        <v>0.02164013816668421</v>
      </c>
      <c r="Q2025" s="27">
        <f>IF(O2025&gt;0,O2025,"")</f>
        <v/>
      </c>
      <c r="R2025" s="28">
        <f>IF(O2025&gt;0,P2025,"")</f>
        <v/>
      </c>
    </row>
    <row r="2026">
      <c r="A2026" t="inlineStr">
        <is>
          <t>360091</t>
        </is>
      </c>
      <c r="B2026" t="inlineStr">
        <is>
          <t>Medina Hospital</t>
        </is>
      </c>
      <c r="C2026" t="inlineStr">
        <is>
          <t>Ohio</t>
        </is>
      </c>
      <c r="D2026" t="inlineStr">
        <is>
          <t>OH</t>
        </is>
      </c>
      <c r="E2026" t="inlineStr">
        <is>
          <t>East North Central</t>
        </is>
      </c>
      <c r="F2026" t="inlineStr">
        <is>
          <t>IPPS</t>
        </is>
      </c>
      <c r="G2026" s="16" t="n">
        <v>0.8767</v>
      </c>
      <c r="H2026" s="16" t="n">
        <v>0.8893</v>
      </c>
      <c r="I2026" s="16" t="n">
        <v>1.517</v>
      </c>
      <c r="J2026" s="16" t="n">
        <v>1.5072</v>
      </c>
      <c r="K2026" s="17" t="n">
        <v>2296</v>
      </c>
      <c r="L2026" s="16" t="n">
        <v>1</v>
      </c>
      <c r="M2026" s="18" t="n">
        <v>21721580.68099825</v>
      </c>
      <c r="N2026" s="18" t="n">
        <v>22457592.04333938</v>
      </c>
      <c r="O2026" s="19" t="n">
        <v>736011.3623411283</v>
      </c>
      <c r="P2026" s="20" t="n">
        <v>0.03388387673761612</v>
      </c>
      <c r="Q2026" s="27">
        <f>IF(O2026&gt;0,O2026,"")</f>
        <v/>
      </c>
      <c r="R2026" s="28">
        <f>IF(O2026&gt;0,P2026,"")</f>
        <v/>
      </c>
    </row>
    <row r="2027">
      <c r="A2027" t="inlineStr">
        <is>
          <t>360092</t>
        </is>
      </c>
      <c r="B2027" t="inlineStr">
        <is>
          <t>Memorial Hospital</t>
        </is>
      </c>
      <c r="C2027" t="inlineStr">
        <is>
          <t>Ohio</t>
        </is>
      </c>
      <c r="D2027" t="inlineStr">
        <is>
          <t>OH</t>
        </is>
      </c>
      <c r="E2027" t="inlineStr">
        <is>
          <t>East North Central</t>
        </is>
      </c>
      <c r="F2027" t="inlineStr">
        <is>
          <t>IPPS</t>
        </is>
      </c>
      <c r="G2027" s="16" t="n">
        <v>0.9063</v>
      </c>
      <c r="H2027" s="16" t="n">
        <v>0.9354</v>
      </c>
      <c r="I2027" s="16" t="n">
        <v>1.4952</v>
      </c>
      <c r="J2027" s="16" t="n">
        <v>1.4836</v>
      </c>
      <c r="K2027" s="17" t="n">
        <v>639</v>
      </c>
      <c r="L2027" s="16" t="n">
        <v>1</v>
      </c>
      <c r="M2027" s="18" t="n">
        <v>6076862.048473253</v>
      </c>
      <c r="N2027" s="18" t="n">
        <v>6341112.092855044</v>
      </c>
      <c r="O2027" s="19" t="n">
        <v>264250.0443817908</v>
      </c>
      <c r="P2027" s="20" t="n">
        <v>0.04348462121962779</v>
      </c>
      <c r="Q2027" s="27">
        <f>IF(O2027&gt;0,O2027,"")</f>
        <v/>
      </c>
      <c r="R2027" s="28">
        <f>IF(O2027&gt;0,P2027,"")</f>
        <v/>
      </c>
    </row>
    <row r="2028">
      <c r="A2028" t="inlineStr">
        <is>
          <t>360095</t>
        </is>
      </c>
      <c r="B2028" t="inlineStr">
        <is>
          <t>Blanchard Valley Hospital</t>
        </is>
      </c>
      <c r="C2028" t="inlineStr">
        <is>
          <t>Ohio</t>
        </is>
      </c>
      <c r="D2028" t="inlineStr">
        <is>
          <t>OH</t>
        </is>
      </c>
      <c r="E2028" t="inlineStr">
        <is>
          <t>East North Central</t>
        </is>
      </c>
      <c r="F2028" t="inlineStr">
        <is>
          <t>Rural Referral Center (RRC)</t>
        </is>
      </c>
      <c r="G2028" s="16" t="n">
        <v>0.8767</v>
      </c>
      <c r="H2028" s="16" t="n">
        <v>0.8747</v>
      </c>
      <c r="I2028" s="16" t="n">
        <v>1.5884</v>
      </c>
      <c r="J2028" s="16" t="n">
        <v>1.5825</v>
      </c>
      <c r="K2028" s="17" t="n">
        <v>2063</v>
      </c>
      <c r="L2028" s="16" t="n">
        <v>1</v>
      </c>
      <c r="M2028" s="18" t="n">
        <v>20435867.00003853</v>
      </c>
      <c r="N2028" s="18" t="n">
        <v>20980787.59147722</v>
      </c>
      <c r="O2028" s="19" t="n">
        <v>544920.5914386883</v>
      </c>
      <c r="P2028" s="20" t="n">
        <v>0.02666491181595873</v>
      </c>
      <c r="Q2028" s="27">
        <f>IF(O2028&gt;0,O2028,"")</f>
        <v/>
      </c>
      <c r="R2028" s="28">
        <f>IF(O2028&gt;0,P2028,"")</f>
        <v/>
      </c>
    </row>
    <row r="2029">
      <c r="A2029" t="inlineStr">
        <is>
          <t>360096</t>
        </is>
      </c>
      <c r="B2029" t="inlineStr">
        <is>
          <t>East Liverpool City Hospital</t>
        </is>
      </c>
      <c r="C2029" t="inlineStr">
        <is>
          <t>Ohio</t>
        </is>
      </c>
      <c r="D2029" t="inlineStr">
        <is>
          <t>OH</t>
        </is>
      </c>
      <c r="E2029" t="inlineStr">
        <is>
          <t>East North Central</t>
        </is>
      </c>
      <c r="F2029" t="inlineStr">
        <is>
          <t>IPPS</t>
        </is>
      </c>
      <c r="G2029" s="16" t="n">
        <v>0.8767</v>
      </c>
      <c r="H2029" s="16" t="n">
        <v>0.8747</v>
      </c>
      <c r="I2029" s="16" t="n">
        <v>1.4991</v>
      </c>
      <c r="J2029" s="16" t="n">
        <v>1.4871</v>
      </c>
      <c r="K2029" s="17" t="n">
        <v>832</v>
      </c>
      <c r="L2029" s="16" t="n">
        <v>1</v>
      </c>
      <c r="M2029" s="18" t="n">
        <v>7778357.353671136</v>
      </c>
      <c r="N2029" s="18" t="n">
        <v>7951376.909224135</v>
      </c>
      <c r="O2029" s="19" t="n">
        <v>173019.5555529986</v>
      </c>
      <c r="P2029" s="20" t="n">
        <v>0.0222437138956259</v>
      </c>
      <c r="Q2029" s="27">
        <f>IF(O2029&gt;0,O2029,"")</f>
        <v/>
      </c>
      <c r="R2029" s="28">
        <f>IF(O2029&gt;0,P2029,"")</f>
        <v/>
      </c>
    </row>
    <row r="2030">
      <c r="A2030" t="inlineStr">
        <is>
          <t>360098</t>
        </is>
      </c>
      <c r="B2030" t="inlineStr">
        <is>
          <t>Lake Health</t>
        </is>
      </c>
      <c r="C2030" t="inlineStr">
        <is>
          <t>Ohio</t>
        </is>
      </c>
      <c r="D2030" t="inlineStr">
        <is>
          <t>OH</t>
        </is>
      </c>
      <c r="E2030" t="inlineStr">
        <is>
          <t>East North Central</t>
        </is>
      </c>
      <c r="F2030" t="inlineStr">
        <is>
          <t>IPPS</t>
        </is>
      </c>
      <c r="G2030" s="16" t="n">
        <v>0.8767</v>
      </c>
      <c r="H2030" s="16" t="n">
        <v>0.8893</v>
      </c>
      <c r="I2030" s="16" t="n">
        <v>1.6702</v>
      </c>
      <c r="J2030" s="16" t="n">
        <v>1.6654</v>
      </c>
      <c r="K2030" s="17" t="n">
        <v>2620</v>
      </c>
      <c r="L2030" s="16" t="n">
        <v>1</v>
      </c>
      <c r="M2030" s="18" t="n">
        <v>27290012.32831527</v>
      </c>
      <c r="N2030" s="18" t="n">
        <v>28316545.54281168</v>
      </c>
      <c r="O2030" s="19" t="n">
        <v>1026533.214496419</v>
      </c>
      <c r="P2030" s="20" t="n">
        <v>0.03761571091088588</v>
      </c>
      <c r="Q2030" s="27">
        <f>IF(O2030&gt;0,O2030,"")</f>
        <v/>
      </c>
      <c r="R2030" s="28">
        <f>IF(O2030&gt;0,P2030,"")</f>
        <v/>
      </c>
    </row>
    <row r="2031">
      <c r="A2031" t="inlineStr">
        <is>
          <t>360107</t>
        </is>
      </c>
      <c r="B2031" t="inlineStr">
        <is>
          <t>Bellevue Hospital</t>
        </is>
      </c>
      <c r="C2031" t="inlineStr">
        <is>
          <t>Ohio</t>
        </is>
      </c>
      <c r="D2031" t="inlineStr">
        <is>
          <t>OH</t>
        </is>
      </c>
      <c r="E2031" t="inlineStr">
        <is>
          <t>East North Central</t>
        </is>
      </c>
      <c r="F2031" t="inlineStr">
        <is>
          <t>IPPS</t>
        </is>
      </c>
      <c r="G2031" s="16" t="n">
        <v>0.8767</v>
      </c>
      <c r="H2031" s="16" t="n">
        <v>0.8747</v>
      </c>
      <c r="I2031" s="16" t="n">
        <v>1.3113</v>
      </c>
      <c r="J2031" s="16" t="n">
        <v>1.2984</v>
      </c>
      <c r="K2031" s="17" t="n">
        <v>255</v>
      </c>
      <c r="L2031" s="16" t="n">
        <v>1</v>
      </c>
      <c r="M2031" s="18" t="n">
        <v>2085336.778554781</v>
      </c>
      <c r="N2031" s="18" t="n">
        <v>2127783.944833288</v>
      </c>
      <c r="O2031" s="19" t="n">
        <v>42447.16627850756</v>
      </c>
      <c r="P2031" s="20" t="n">
        <v>0.02035506528970591</v>
      </c>
      <c r="Q2031" s="27">
        <f>IF(O2031&gt;0,O2031,"")</f>
        <v/>
      </c>
      <c r="R2031" s="28">
        <f>IF(O2031&gt;0,P2031,"")</f>
        <v/>
      </c>
    </row>
    <row r="2032">
      <c r="A2032" t="inlineStr">
        <is>
          <t>360109</t>
        </is>
      </c>
      <c r="B2032" t="inlineStr">
        <is>
          <t>Coshocton Regional Medical Center</t>
        </is>
      </c>
      <c r="C2032" t="inlineStr">
        <is>
          <t>Ohio</t>
        </is>
      </c>
      <c r="D2032" t="inlineStr">
        <is>
          <t>OH</t>
        </is>
      </c>
      <c r="E2032" t="inlineStr">
        <is>
          <t>East North Central</t>
        </is>
      </c>
      <c r="F2032" t="inlineStr">
        <is>
          <t>Sole Community Hospital (SCH)</t>
        </is>
      </c>
      <c r="G2032" s="16" t="n">
        <v>0.8767</v>
      </c>
      <c r="H2032" s="16" t="n">
        <v>0.8747</v>
      </c>
      <c r="I2032" s="16" t="n">
        <v>1.4841</v>
      </c>
      <c r="J2032" s="16" t="n">
        <v>1.4725</v>
      </c>
      <c r="K2032" s="17" t="n">
        <v>357</v>
      </c>
      <c r="L2032" s="16" t="n">
        <v>1</v>
      </c>
      <c r="M2032" s="18" t="n">
        <v>3304192.509932441</v>
      </c>
      <c r="N2032" s="18" t="n">
        <v>3378332.25683443</v>
      </c>
      <c r="O2032" s="19" t="n">
        <v>74139.74690198852</v>
      </c>
      <c r="P2032" s="20" t="n">
        <v>0.02243808333779693</v>
      </c>
      <c r="Q2032" s="27">
        <f>IF(O2032&gt;0,O2032,"")</f>
        <v/>
      </c>
      <c r="R2032" s="28">
        <f>IF(O2032&gt;0,P2032,"")</f>
        <v/>
      </c>
    </row>
    <row r="2033">
      <c r="A2033" t="inlineStr">
        <is>
          <t>360112</t>
        </is>
      </c>
      <c r="B2033" t="inlineStr">
        <is>
          <t>Mercy Health St Vincent Medical Center</t>
        </is>
      </c>
      <c r="C2033" t="inlineStr">
        <is>
          <t>Ohio</t>
        </is>
      </c>
      <c r="D2033" t="inlineStr">
        <is>
          <t>OH</t>
        </is>
      </c>
      <c r="E2033" t="inlineStr">
        <is>
          <t>East North Central</t>
        </is>
      </c>
      <c r="F2033" t="inlineStr">
        <is>
          <t>Rural Referral Center (RRC)</t>
        </is>
      </c>
      <c r="G2033" s="16" t="n">
        <v>0.9181</v>
      </c>
      <c r="H2033" s="16" t="n">
        <v>0.8883</v>
      </c>
      <c r="I2033" s="16" t="n">
        <v>1.8563</v>
      </c>
      <c r="J2033" s="16" t="n">
        <v>1.8521</v>
      </c>
      <c r="K2033" s="17" t="n">
        <v>5975</v>
      </c>
      <c r="L2033" s="16" t="n">
        <v>1</v>
      </c>
      <c r="M2033" s="18" t="n">
        <v>71092786.54428022</v>
      </c>
      <c r="N2033" s="18" t="n">
        <v>71768448.7537138</v>
      </c>
      <c r="O2033" s="19" t="n">
        <v>675662.2094335854</v>
      </c>
      <c r="P2033" s="20" t="n">
        <v>0.009503948885345049</v>
      </c>
      <c r="Q2033" s="27">
        <f>IF(O2033&gt;0,O2033,"")</f>
        <v/>
      </c>
      <c r="R2033" s="28">
        <f>IF(O2033&gt;0,P2033,"")</f>
        <v/>
      </c>
    </row>
    <row r="2034">
      <c r="A2034" t="inlineStr">
        <is>
          <t>360118</t>
        </is>
      </c>
      <c r="B2034" t="inlineStr">
        <is>
          <t>Ohiohealth Mansfield Hospital</t>
        </is>
      </c>
      <c r="C2034" t="inlineStr">
        <is>
          <t>Ohio</t>
        </is>
      </c>
      <c r="D2034" t="inlineStr">
        <is>
          <t>OH</t>
        </is>
      </c>
      <c r="E2034" t="inlineStr">
        <is>
          <t>East North Central</t>
        </is>
      </c>
      <c r="F2034" t="inlineStr">
        <is>
          <t>Rural Referral Center (RRC)</t>
        </is>
      </c>
      <c r="G2034" s="16" t="n">
        <v>0.891</v>
      </c>
      <c r="H2034" s="16" t="n">
        <v>0.9782999999999999</v>
      </c>
      <c r="I2034" s="16" t="n">
        <v>1.8114</v>
      </c>
      <c r="J2034" s="16" t="n">
        <v>1.8116</v>
      </c>
      <c r="K2034" s="17" t="n">
        <v>3300</v>
      </c>
      <c r="L2034" s="16" t="n">
        <v>1</v>
      </c>
      <c r="M2034" s="18" t="n">
        <v>37636701.20556943</v>
      </c>
      <c r="N2034" s="18" t="n">
        <v>41095439.68282312</v>
      </c>
      <c r="O2034" s="19" t="n">
        <v>3458738.47725369</v>
      </c>
      <c r="P2034" s="20" t="n">
        <v>0.09189802417492079</v>
      </c>
      <c r="Q2034" s="27">
        <f>IF(O2034&gt;0,O2034,"")</f>
        <v/>
      </c>
      <c r="R2034" s="28">
        <f>IF(O2034&gt;0,P2034,"")</f>
        <v/>
      </c>
    </row>
    <row r="2035">
      <c r="A2035" t="inlineStr">
        <is>
          <t>360121</t>
        </is>
      </c>
      <c r="B2035" t="inlineStr">
        <is>
          <t>Community Hospitals And Wellness Centers</t>
        </is>
      </c>
      <c r="C2035" t="inlineStr">
        <is>
          <t>Ohio</t>
        </is>
      </c>
      <c r="D2035" t="inlineStr">
        <is>
          <t>OH</t>
        </is>
      </c>
      <c r="E2035" t="inlineStr">
        <is>
          <t>East North Central</t>
        </is>
      </c>
      <c r="F2035" t="inlineStr">
        <is>
          <t>Rural Referral Center (RRC)</t>
        </is>
      </c>
      <c r="G2035" s="16" t="n">
        <v>0.9563</v>
      </c>
      <c r="H2035" s="16" t="n">
        <v>0.9412</v>
      </c>
      <c r="I2035" s="16" t="n">
        <v>1.313</v>
      </c>
      <c r="J2035" s="16" t="n">
        <v>1.3008</v>
      </c>
      <c r="K2035" s="17" t="n">
        <v>490</v>
      </c>
      <c r="L2035" s="16" t="n">
        <v>1</v>
      </c>
      <c r="M2035" s="18" t="n">
        <v>4226718.798806704</v>
      </c>
      <c r="N2035" s="18" t="n">
        <v>4279353.852963222</v>
      </c>
      <c r="O2035" s="19" t="n">
        <v>52635.05415651854</v>
      </c>
      <c r="P2035" s="20" t="n">
        <v>0.0124529349270594</v>
      </c>
      <c r="Q2035" s="27">
        <f>IF(O2035&gt;0,O2035,"")</f>
        <v/>
      </c>
      <c r="R2035" s="28">
        <f>IF(O2035&gt;0,P2035,"")</f>
        <v/>
      </c>
    </row>
    <row r="2036">
      <c r="A2036" t="inlineStr">
        <is>
          <t>360123</t>
        </is>
      </c>
      <c r="B2036" t="inlineStr">
        <is>
          <t>Uh St John Medical Center</t>
        </is>
      </c>
      <c r="C2036" t="inlineStr">
        <is>
          <t>Ohio</t>
        </is>
      </c>
      <c r="D2036" t="inlineStr">
        <is>
          <t>OH</t>
        </is>
      </c>
      <c r="E2036" t="inlineStr">
        <is>
          <t>East North Central</t>
        </is>
      </c>
      <c r="F2036" t="inlineStr">
        <is>
          <t>IPPS</t>
        </is>
      </c>
      <c r="G2036" s="16" t="n">
        <v>0.8767</v>
      </c>
      <c r="H2036" s="16" t="n">
        <v>0.8893</v>
      </c>
      <c r="I2036" s="16" t="n">
        <v>1.7076</v>
      </c>
      <c r="J2036" s="16" t="n">
        <v>1.7069</v>
      </c>
      <c r="K2036" s="17" t="n">
        <v>2218</v>
      </c>
      <c r="L2036" s="16" t="n">
        <v>1</v>
      </c>
      <c r="M2036" s="18" t="n">
        <v>23620095.49639379</v>
      </c>
      <c r="N2036" s="18" t="n">
        <v>24569144.77140536</v>
      </c>
      <c r="O2036" s="19" t="n">
        <v>949049.275011573</v>
      </c>
      <c r="P2036" s="20" t="n">
        <v>0.04017973911902556</v>
      </c>
      <c r="Q2036" s="27">
        <f>IF(O2036&gt;0,O2036,"")</f>
        <v/>
      </c>
      <c r="R2036" s="28">
        <f>IF(O2036&gt;0,P2036,"")</f>
        <v/>
      </c>
    </row>
    <row r="2037">
      <c r="A2037" t="inlineStr">
        <is>
          <t>360125</t>
        </is>
      </c>
      <c r="B2037" t="inlineStr">
        <is>
          <t>Ashtabula County Medical Center</t>
        </is>
      </c>
      <c r="C2037" t="inlineStr">
        <is>
          <t>Ohio</t>
        </is>
      </c>
      <c r="D2037" t="inlineStr">
        <is>
          <t>OH</t>
        </is>
      </c>
      <c r="E2037" t="inlineStr">
        <is>
          <t>East North Central</t>
        </is>
      </c>
      <c r="F2037" t="inlineStr">
        <is>
          <t>Sole Community Hospital (SCH)</t>
        </is>
      </c>
      <c r="G2037" s="16" t="n">
        <v>0.9113</v>
      </c>
      <c r="H2037" s="16" t="n">
        <v>0.8893</v>
      </c>
      <c r="I2037" s="16" t="n">
        <v>1.4199</v>
      </c>
      <c r="J2037" s="16" t="n">
        <v>1.4085</v>
      </c>
      <c r="K2037" s="17" t="n">
        <v>1305</v>
      </c>
      <c r="L2037" s="16" t="n">
        <v>1</v>
      </c>
      <c r="M2037" s="18" t="n">
        <v>11824274.52903053</v>
      </c>
      <c r="N2037" s="18" t="n">
        <v>11928553.48419392</v>
      </c>
      <c r="O2037" s="19" t="n">
        <v>104278.9551633988</v>
      </c>
      <c r="P2037" s="20" t="n">
        <v>0.008819057347440377</v>
      </c>
      <c r="Q2037" s="27">
        <f>IF(O2037&gt;0,O2037,"")</f>
        <v/>
      </c>
      <c r="R2037" s="28">
        <f>IF(O2037&gt;0,P2037,"")</f>
        <v/>
      </c>
    </row>
    <row r="2038">
      <c r="A2038" t="inlineStr">
        <is>
          <t>360131</t>
        </is>
      </c>
      <c r="B2038" t="inlineStr">
        <is>
          <t>Alliance Community Hospital</t>
        </is>
      </c>
      <c r="C2038" t="inlineStr">
        <is>
          <t>Ohio</t>
        </is>
      </c>
      <c r="D2038" t="inlineStr">
        <is>
          <t>OH</t>
        </is>
      </c>
      <c r="E2038" t="inlineStr">
        <is>
          <t>East North Central</t>
        </is>
      </c>
      <c r="F2038" t="inlineStr">
        <is>
          <t>IPPS</t>
        </is>
      </c>
      <c r="G2038" s="16" t="n">
        <v>0.8767</v>
      </c>
      <c r="H2038" s="16" t="n">
        <v>0.8747</v>
      </c>
      <c r="I2038" s="16" t="n">
        <v>1.4462</v>
      </c>
      <c r="J2038" s="16" t="n">
        <v>1.4537</v>
      </c>
      <c r="K2038" s="17" t="n">
        <v>366</v>
      </c>
      <c r="L2038" s="16" t="n">
        <v>1</v>
      </c>
      <c r="M2038" s="18" t="n">
        <v>3300983.88214482</v>
      </c>
      <c r="N2038" s="18" t="n">
        <v>3419280.394999334</v>
      </c>
      <c r="O2038" s="19" t="n">
        <v>118296.5128545132</v>
      </c>
      <c r="P2038" s="20" t="n">
        <v>0.03583674355224354</v>
      </c>
      <c r="Q2038" s="27">
        <f>IF(O2038&gt;0,O2038,"")</f>
        <v/>
      </c>
      <c r="R2038" s="28">
        <f>IF(O2038&gt;0,P2038,"")</f>
        <v/>
      </c>
    </row>
    <row r="2039">
      <c r="A2039" t="inlineStr">
        <is>
          <t>360132</t>
        </is>
      </c>
      <c r="B2039" t="inlineStr">
        <is>
          <t>Fort Hamilton Hughes Memorial Hospital</t>
        </is>
      </c>
      <c r="C2039" t="inlineStr">
        <is>
          <t>Ohio</t>
        </is>
      </c>
      <c r="D2039" t="inlineStr">
        <is>
          <t>OH</t>
        </is>
      </c>
      <c r="E2039" t="inlineStr">
        <is>
          <t>East North Central</t>
        </is>
      </c>
      <c r="F2039" t="inlineStr">
        <is>
          <t>Rural Referral Center (RRC)</t>
        </is>
      </c>
      <c r="G2039" s="16" t="n">
        <v>0.9507</v>
      </c>
      <c r="H2039" s="16" t="n">
        <v>0.9032</v>
      </c>
      <c r="I2039" s="16" t="n">
        <v>1.5567</v>
      </c>
      <c r="J2039" s="16" t="n">
        <v>1.5499</v>
      </c>
      <c r="K2039" s="17" t="n">
        <v>1273</v>
      </c>
      <c r="L2039" s="16" t="n">
        <v>1</v>
      </c>
      <c r="M2039" s="18" t="n">
        <v>12972486.99177065</v>
      </c>
      <c r="N2039" s="18" t="n">
        <v>12922679.77555917</v>
      </c>
      <c r="O2039" s="19" t="n">
        <v>-49807.21621148288</v>
      </c>
      <c r="P2039" s="20" t="n">
        <v>-0.003839450079470425</v>
      </c>
      <c r="Q2039" s="27">
        <f>IF(O2039&gt;0,O2039,"")</f>
        <v/>
      </c>
      <c r="R2039" s="28">
        <f>IF(O2039&gt;0,P2039,"")</f>
        <v/>
      </c>
    </row>
    <row r="2040">
      <c r="A2040" t="inlineStr">
        <is>
          <t>360133</t>
        </is>
      </c>
      <c r="B2040" t="inlineStr">
        <is>
          <t>Kettering Health Dayton</t>
        </is>
      </c>
      <c r="C2040" t="inlineStr">
        <is>
          <t>Ohio</t>
        </is>
      </c>
      <c r="D2040" t="inlineStr">
        <is>
          <t>OH</t>
        </is>
      </c>
      <c r="E2040" t="inlineStr">
        <is>
          <t>East North Central</t>
        </is>
      </c>
      <c r="F2040" t="inlineStr">
        <is>
          <t>Rural Referral Center (RRC)</t>
        </is>
      </c>
      <c r="G2040" s="16" t="n">
        <v>0.9407</v>
      </c>
      <c r="H2040" s="16" t="n">
        <v>0.9412</v>
      </c>
      <c r="I2040" s="16" t="n">
        <v>1.7715</v>
      </c>
      <c r="J2040" s="16" t="n">
        <v>1.7689</v>
      </c>
      <c r="K2040" s="17" t="n">
        <v>2288</v>
      </c>
      <c r="L2040" s="16" t="n">
        <v>1</v>
      </c>
      <c r="M2040" s="18" t="n">
        <v>26363353.20457904</v>
      </c>
      <c r="N2040" s="18" t="n">
        <v>27172581.05184752</v>
      </c>
      <c r="O2040" s="19" t="n">
        <v>809227.8472684845</v>
      </c>
      <c r="P2040" s="20" t="n">
        <v>0.03069517906121024</v>
      </c>
      <c r="Q2040" s="27">
        <f>IF(O2040&gt;0,O2040,"")</f>
        <v/>
      </c>
      <c r="R2040" s="28">
        <f>IF(O2040&gt;0,P2040,"")</f>
        <v/>
      </c>
    </row>
    <row r="2041">
      <c r="A2041" t="inlineStr">
        <is>
          <t>360134</t>
        </is>
      </c>
      <c r="B2041" t="inlineStr">
        <is>
          <t>Good Samaritan Hospital</t>
        </is>
      </c>
      <c r="C2041" t="inlineStr">
        <is>
          <t>Ohio</t>
        </is>
      </c>
      <c r="D2041" t="inlineStr">
        <is>
          <t>OH</t>
        </is>
      </c>
      <c r="E2041" t="inlineStr">
        <is>
          <t>East North Central</t>
        </is>
      </c>
      <c r="F2041" t="inlineStr">
        <is>
          <t>Rural Referral Center (RRC)</t>
        </is>
      </c>
      <c r="G2041" s="16" t="n">
        <v>0.9231</v>
      </c>
      <c r="H2041" s="16" t="n">
        <v>0.8903</v>
      </c>
      <c r="I2041" s="16" t="n">
        <v>2.0993</v>
      </c>
      <c r="J2041" s="16" t="n">
        <v>2.1166</v>
      </c>
      <c r="K2041" s="17" t="n">
        <v>2595</v>
      </c>
      <c r="L2041" s="16" t="n">
        <v>1</v>
      </c>
      <c r="M2041" s="18" t="n">
        <v>35032195.25757553</v>
      </c>
      <c r="N2041" s="18" t="n">
        <v>35668560.44904766</v>
      </c>
      <c r="O2041" s="19" t="n">
        <v>636365.1914721355</v>
      </c>
      <c r="P2041" s="20" t="n">
        <v>0.01816515313394541</v>
      </c>
      <c r="Q2041" s="27">
        <f>IF(O2041&gt;0,O2041,"")</f>
        <v/>
      </c>
      <c r="R2041" s="28">
        <f>IF(O2041&gt;0,P2041,"")</f>
        <v/>
      </c>
    </row>
    <row r="2042">
      <c r="A2042" t="inlineStr">
        <is>
          <t>360137</t>
        </is>
      </c>
      <c r="B2042" t="inlineStr">
        <is>
          <t>Uh Cleveland Medical Center</t>
        </is>
      </c>
      <c r="C2042" t="inlineStr">
        <is>
          <t>Ohio</t>
        </is>
      </c>
      <c r="D2042" t="inlineStr">
        <is>
          <t>OH</t>
        </is>
      </c>
      <c r="E2042" t="inlineStr">
        <is>
          <t>East North Central</t>
        </is>
      </c>
      <c r="F2042" t="inlineStr">
        <is>
          <t>Rural Referral Center (RRC)</t>
        </is>
      </c>
      <c r="G2042" s="16" t="n">
        <v>0.8767</v>
      </c>
      <c r="H2042" s="16" t="n">
        <v>0.8893</v>
      </c>
      <c r="I2042" s="16" t="n">
        <v>2.9987</v>
      </c>
      <c r="J2042" s="16" t="n">
        <v>3.0268</v>
      </c>
      <c r="K2042" s="17" t="n">
        <v>4748</v>
      </c>
      <c r="L2042" s="16" t="n">
        <v>1</v>
      </c>
      <c r="M2042" s="18" t="n">
        <v>88792787.70207785</v>
      </c>
      <c r="N2042" s="18" t="n">
        <v>93264175.39755449</v>
      </c>
      <c r="O2042" s="19" t="n">
        <v>4471387.695476636</v>
      </c>
      <c r="P2042" s="20" t="n">
        <v>0.05035755505817958</v>
      </c>
      <c r="Q2042" s="27">
        <f>IF(O2042&gt;0,O2042,"")</f>
        <v/>
      </c>
      <c r="R2042" s="28">
        <f>IF(O2042&gt;0,P2042,"")</f>
        <v/>
      </c>
    </row>
    <row r="2043">
      <c r="A2043" t="inlineStr">
        <is>
          <t>360143</t>
        </is>
      </c>
      <c r="B2043" t="inlineStr">
        <is>
          <t>Marymount Hospital</t>
        </is>
      </c>
      <c r="C2043" t="inlineStr">
        <is>
          <t>Ohio</t>
        </is>
      </c>
      <c r="D2043" t="inlineStr">
        <is>
          <t>OH</t>
        </is>
      </c>
      <c r="E2043" t="inlineStr">
        <is>
          <t>East North Central</t>
        </is>
      </c>
      <c r="F2043" t="inlineStr">
        <is>
          <t>IPPS</t>
        </is>
      </c>
      <c r="G2043" s="16" t="n">
        <v>0.8767</v>
      </c>
      <c r="H2043" s="16" t="n">
        <v>0.8893</v>
      </c>
      <c r="I2043" s="16" t="n">
        <v>1.511</v>
      </c>
      <c r="J2043" s="16" t="n">
        <v>1.4996</v>
      </c>
      <c r="K2043" s="17" t="n">
        <v>1621</v>
      </c>
      <c r="L2043" s="16" t="n">
        <v>1</v>
      </c>
      <c r="M2043" s="18" t="n">
        <v>15275007.78946909</v>
      </c>
      <c r="N2043" s="18" t="n">
        <v>15775344.99636899</v>
      </c>
      <c r="O2043" s="19" t="n">
        <v>500337.2068999</v>
      </c>
      <c r="P2043" s="20" t="n">
        <v>0.03275528325719367</v>
      </c>
      <c r="Q2043" s="27">
        <f>IF(O2043&gt;0,O2043,"")</f>
        <v/>
      </c>
      <c r="R2043" s="28">
        <f>IF(O2043&gt;0,P2043,"")</f>
        <v/>
      </c>
    </row>
    <row r="2044">
      <c r="A2044" t="inlineStr">
        <is>
          <t>360144</t>
        </is>
      </c>
      <c r="B2044" t="inlineStr">
        <is>
          <t>South Pointe Hospital</t>
        </is>
      </c>
      <c r="C2044" t="inlineStr">
        <is>
          <t>Ohio</t>
        </is>
      </c>
      <c r="D2044" t="inlineStr">
        <is>
          <t>OH</t>
        </is>
      </c>
      <c r="E2044" t="inlineStr">
        <is>
          <t>East North Central</t>
        </is>
      </c>
      <c r="F2044" t="inlineStr">
        <is>
          <t>IPPS</t>
        </is>
      </c>
      <c r="G2044" s="16" t="n">
        <v>0.8767</v>
      </c>
      <c r="H2044" s="16" t="n">
        <v>0.8893</v>
      </c>
      <c r="I2044" s="16" t="n">
        <v>1.4618</v>
      </c>
      <c r="J2044" s="16" t="n">
        <v>1.4489</v>
      </c>
      <c r="K2044" s="17" t="n">
        <v>1419</v>
      </c>
      <c r="L2044" s="16" t="n">
        <v>1</v>
      </c>
      <c r="M2044" s="18" t="n">
        <v>12936128.29897248</v>
      </c>
      <c r="N2044" s="18" t="n">
        <v>13342623.36757793</v>
      </c>
      <c r="O2044" s="19" t="n">
        <v>406495.0686054453</v>
      </c>
      <c r="P2044" s="20" t="n">
        <v>0.03142324033982666</v>
      </c>
      <c r="Q2044" s="27">
        <f>IF(O2044&gt;0,O2044,"")</f>
        <v/>
      </c>
      <c r="R2044" s="28">
        <f>IF(O2044&gt;0,P2044,"")</f>
        <v/>
      </c>
    </row>
    <row r="2045">
      <c r="A2045" t="inlineStr">
        <is>
          <t>360145</t>
        </is>
      </c>
      <c r="B2045" t="inlineStr">
        <is>
          <t>University Hospitals - Elyria Medical Center</t>
        </is>
      </c>
      <c r="C2045" t="inlineStr">
        <is>
          <t>Ohio</t>
        </is>
      </c>
      <c r="D2045" t="inlineStr">
        <is>
          <t>OH</t>
        </is>
      </c>
      <c r="E2045" t="inlineStr">
        <is>
          <t>East North Central</t>
        </is>
      </c>
      <c r="F2045" t="inlineStr">
        <is>
          <t>IPPS</t>
        </is>
      </c>
      <c r="G2045" s="16" t="n">
        <v>0.8767</v>
      </c>
      <c r="H2045" s="16" t="n">
        <v>0.8893</v>
      </c>
      <c r="I2045" s="16" t="n">
        <v>1.7001</v>
      </c>
      <c r="J2045" s="16" t="n">
        <v>1.6962</v>
      </c>
      <c r="K2045" s="17" t="n">
        <v>1886</v>
      </c>
      <c r="L2045" s="16" t="n">
        <v>1</v>
      </c>
      <c r="M2045" s="18" t="n">
        <v>19996321.78789429</v>
      </c>
      <c r="N2045" s="18" t="n">
        <v>20760564.89208896</v>
      </c>
      <c r="O2045" s="19" t="n">
        <v>764243.1041946746</v>
      </c>
      <c r="P2045" s="20" t="n">
        <v>0.03821918412301931</v>
      </c>
      <c r="Q2045" s="27">
        <f>IF(O2045&gt;0,O2045,"")</f>
        <v/>
      </c>
      <c r="R2045" s="28">
        <f>IF(O2045&gt;0,P2045,"")</f>
        <v/>
      </c>
    </row>
    <row r="2046">
      <c r="A2046" t="inlineStr">
        <is>
          <t>360147</t>
        </is>
      </c>
      <c r="B2046" t="inlineStr">
        <is>
          <t>Marietta Memorial Hospital</t>
        </is>
      </c>
      <c r="C2046" t="inlineStr">
        <is>
          <t>Ohio</t>
        </is>
      </c>
      <c r="D2046" t="inlineStr">
        <is>
          <t>OH</t>
        </is>
      </c>
      <c r="E2046" t="inlineStr">
        <is>
          <t>East North Central</t>
        </is>
      </c>
      <c r="F2046" t="inlineStr">
        <is>
          <t>Rural Referral Center (RRC)</t>
        </is>
      </c>
      <c r="G2046" s="16" t="n">
        <v>0.8767</v>
      </c>
      <c r="H2046" s="16" t="n">
        <v>0.8747</v>
      </c>
      <c r="I2046" s="16" t="n">
        <v>1.8109</v>
      </c>
      <c r="J2046" s="16" t="n">
        <v>1.8026</v>
      </c>
      <c r="K2046" s="17" t="n">
        <v>3000</v>
      </c>
      <c r="L2046" s="16" t="n">
        <v>1</v>
      </c>
      <c r="M2046" s="18" t="n">
        <v>33880490.14928924</v>
      </c>
      <c r="N2046" s="18" t="n">
        <v>34753573.0759712</v>
      </c>
      <c r="O2046" s="19" t="n">
        <v>873082.9266819656</v>
      </c>
      <c r="P2046" s="20" t="n">
        <v>0.02576948924985614</v>
      </c>
      <c r="Q2046" s="27">
        <f>IF(O2046&gt;0,O2046,"")</f>
        <v/>
      </c>
      <c r="R2046" s="28">
        <f>IF(O2046&gt;0,P2046,"")</f>
        <v/>
      </c>
    </row>
    <row r="2047">
      <c r="A2047" t="inlineStr">
        <is>
          <t>360148</t>
        </is>
      </c>
      <c r="B2047" t="inlineStr">
        <is>
          <t>Pomerene Hospital</t>
        </is>
      </c>
      <c r="C2047" t="inlineStr">
        <is>
          <t>Ohio</t>
        </is>
      </c>
      <c r="D2047" t="inlineStr">
        <is>
          <t>OH</t>
        </is>
      </c>
      <c r="E2047" t="inlineStr">
        <is>
          <t>East North Central</t>
        </is>
      </c>
      <c r="F2047" t="inlineStr">
        <is>
          <t>IPPS</t>
        </is>
      </c>
      <c r="G2047" s="16" t="n">
        <v>0.8767</v>
      </c>
      <c r="H2047" s="16" t="n">
        <v>0.8747</v>
      </c>
      <c r="I2047" s="16" t="n">
        <v>1.177</v>
      </c>
      <c r="J2047" s="16" t="n">
        <v>1.1676</v>
      </c>
      <c r="K2047" s="17" t="n">
        <v>227</v>
      </c>
      <c r="L2047" s="16" t="n">
        <v>1</v>
      </c>
      <c r="M2047" s="18" t="n">
        <v>1666235.109171673</v>
      </c>
      <c r="N2047" s="18" t="n">
        <v>1703329.954257813</v>
      </c>
      <c r="O2047" s="19" t="n">
        <v>37094.84508613986</v>
      </c>
      <c r="P2047" s="20" t="n">
        <v>0.02226267162536302</v>
      </c>
      <c r="Q2047" s="27">
        <f>IF(O2047&gt;0,O2047,"")</f>
        <v/>
      </c>
      <c r="R2047" s="28">
        <f>IF(O2047&gt;0,P2047,"")</f>
        <v/>
      </c>
    </row>
    <row r="2048">
      <c r="A2048" t="inlineStr">
        <is>
          <t>360150</t>
        </is>
      </c>
      <c r="B2048" t="inlineStr">
        <is>
          <t>Summa Western Reserve Hospital</t>
        </is>
      </c>
      <c r="C2048" t="inlineStr">
        <is>
          <t>Ohio</t>
        </is>
      </c>
      <c r="D2048" t="inlineStr">
        <is>
          <t>OH</t>
        </is>
      </c>
      <c r="E2048" t="inlineStr">
        <is>
          <t>East North Central</t>
        </is>
      </c>
      <c r="F2048" t="inlineStr">
        <is>
          <t>IPPS</t>
        </is>
      </c>
      <c r="G2048" s="16" t="n">
        <v>0.8767</v>
      </c>
      <c r="H2048" s="16" t="n">
        <v>0.8747</v>
      </c>
      <c r="I2048" s="16" t="n">
        <v>1.6098</v>
      </c>
      <c r="J2048" s="16" t="n">
        <v>1.5977</v>
      </c>
      <c r="K2048" s="17" t="n">
        <v>567</v>
      </c>
      <c r="L2048" s="16" t="n">
        <v>1</v>
      </c>
      <c r="M2048" s="18" t="n">
        <v>5692315.238279075</v>
      </c>
      <c r="N2048" s="18" t="n">
        <v>5821798.025051352</v>
      </c>
      <c r="O2048" s="19" t="n">
        <v>129482.7867722763</v>
      </c>
      <c r="P2048" s="20" t="n">
        <v>0.02274694590024534</v>
      </c>
      <c r="Q2048" s="27">
        <f>IF(O2048&gt;0,O2048,"")</f>
        <v/>
      </c>
      <c r="R2048" s="28">
        <f>IF(O2048&gt;0,P2048,"")</f>
        <v/>
      </c>
    </row>
    <row r="2049">
      <c r="A2049" t="inlineStr">
        <is>
          <t>360152</t>
        </is>
      </c>
      <c r="B2049" t="inlineStr">
        <is>
          <t>Doctors Hospital</t>
        </is>
      </c>
      <c r="C2049" t="inlineStr">
        <is>
          <t>Ohio</t>
        </is>
      </c>
      <c r="D2049" t="inlineStr">
        <is>
          <t>OH</t>
        </is>
      </c>
      <c r="E2049" t="inlineStr">
        <is>
          <t>East North Central</t>
        </is>
      </c>
      <c r="F2049" t="inlineStr">
        <is>
          <t>Rural Referral Center (RRC)</t>
        </is>
      </c>
      <c r="G2049" s="16" t="n">
        <v>0.9407</v>
      </c>
      <c r="H2049" s="16" t="n">
        <v>0.9354</v>
      </c>
      <c r="I2049" s="16" t="n">
        <v>1.5927</v>
      </c>
      <c r="J2049" s="16" t="n">
        <v>1.583</v>
      </c>
      <c r="K2049" s="17" t="n">
        <v>1482</v>
      </c>
      <c r="L2049" s="16" t="n">
        <v>1</v>
      </c>
      <c r="M2049" s="18" t="n">
        <v>15352731.51277284</v>
      </c>
      <c r="N2049" s="18" t="n">
        <v>15691948.20756018</v>
      </c>
      <c r="O2049" s="19" t="n">
        <v>339216.6947873458</v>
      </c>
      <c r="P2049" s="20" t="n">
        <v>0.02209487572326342</v>
      </c>
      <c r="Q2049" s="27">
        <f>IF(O2049&gt;0,O2049,"")</f>
        <v/>
      </c>
      <c r="R2049" s="28">
        <f>IF(O2049&gt;0,P2049,"")</f>
        <v/>
      </c>
    </row>
    <row r="2050">
      <c r="A2050" t="inlineStr">
        <is>
          <t>360155</t>
        </is>
      </c>
      <c r="B2050" t="inlineStr">
        <is>
          <t>Southwest General Health Center</t>
        </is>
      </c>
      <c r="C2050" t="inlineStr">
        <is>
          <t>Ohio</t>
        </is>
      </c>
      <c r="D2050" t="inlineStr">
        <is>
          <t>OH</t>
        </is>
      </c>
      <c r="E2050" t="inlineStr">
        <is>
          <t>East North Central</t>
        </is>
      </c>
      <c r="F2050" t="inlineStr">
        <is>
          <t>IPPS</t>
        </is>
      </c>
      <c r="G2050" s="16" t="n">
        <v>0.8767</v>
      </c>
      <c r="H2050" s="16" t="n">
        <v>0.8893</v>
      </c>
      <c r="I2050" s="16" t="n">
        <v>1.6588</v>
      </c>
      <c r="J2050" s="16" t="n">
        <v>1.6517</v>
      </c>
      <c r="K2050" s="17" t="n">
        <v>3490</v>
      </c>
      <c r="L2050" s="16" t="n">
        <v>1</v>
      </c>
      <c r="M2050" s="18" t="n">
        <v>36103841.57751156</v>
      </c>
      <c r="N2050" s="18" t="n">
        <v>37409078.89377299</v>
      </c>
      <c r="O2050" s="19" t="n">
        <v>1305237.316261433</v>
      </c>
      <c r="P2050" s="20" t="n">
        <v>0.03615231120098982</v>
      </c>
      <c r="Q2050" s="27">
        <f>IF(O2050&gt;0,O2050,"")</f>
        <v/>
      </c>
      <c r="R2050" s="28">
        <f>IF(O2050&gt;0,P2050,"")</f>
        <v/>
      </c>
    </row>
    <row r="2051">
      <c r="A2051" t="inlineStr">
        <is>
          <t>360156</t>
        </is>
      </c>
      <c r="B2051" t="inlineStr">
        <is>
          <t>Memorial Hospital</t>
        </is>
      </c>
      <c r="C2051" t="inlineStr">
        <is>
          <t>Ohio</t>
        </is>
      </c>
      <c r="D2051" t="inlineStr">
        <is>
          <t>OH</t>
        </is>
      </c>
      <c r="E2051" t="inlineStr">
        <is>
          <t>East North Central</t>
        </is>
      </c>
      <c r="F2051" t="inlineStr">
        <is>
          <t>IPPS</t>
        </is>
      </c>
      <c r="G2051" s="16" t="n">
        <v>0.8767</v>
      </c>
      <c r="H2051" s="16" t="n">
        <v>0.8747</v>
      </c>
      <c r="I2051" s="16" t="n">
        <v>1.3056</v>
      </c>
      <c r="J2051" s="16" t="n">
        <v>1.2927</v>
      </c>
      <c r="K2051" s="17" t="n">
        <v>550</v>
      </c>
      <c r="L2051" s="16" t="n">
        <v>1</v>
      </c>
      <c r="M2051" s="18" t="n">
        <v>4478234.094722995</v>
      </c>
      <c r="N2051" s="18" t="n">
        <v>4569190.641928212</v>
      </c>
      <c r="O2051" s="19" t="n">
        <v>90956.54720521718</v>
      </c>
      <c r="P2051" s="20" t="n">
        <v>0.02031080673348394</v>
      </c>
      <c r="Q2051" s="27">
        <f>IF(O2051&gt;0,O2051,"")</f>
        <v/>
      </c>
      <c r="R2051" s="28">
        <f>IF(O2051&gt;0,P2051,"")</f>
        <v/>
      </c>
    </row>
    <row r="2052">
      <c r="A2052" t="inlineStr">
        <is>
          <t>360159</t>
        </is>
      </c>
      <c r="B2052" t="inlineStr">
        <is>
          <t>Adena Regional Medical Center</t>
        </is>
      </c>
      <c r="C2052" t="inlineStr">
        <is>
          <t>Ohio</t>
        </is>
      </c>
      <c r="D2052" t="inlineStr">
        <is>
          <t>OH</t>
        </is>
      </c>
      <c r="E2052" t="inlineStr">
        <is>
          <t>East North Central</t>
        </is>
      </c>
      <c r="F2052" t="inlineStr">
        <is>
          <t>Rural Referral Center (RRC)</t>
        </is>
      </c>
      <c r="G2052" s="16" t="n">
        <v>0.891</v>
      </c>
      <c r="H2052" s="16" t="n">
        <v>0.9354</v>
      </c>
      <c r="I2052" s="16" t="n">
        <v>1.7386</v>
      </c>
      <c r="J2052" s="16" t="n">
        <v>1.733</v>
      </c>
      <c r="K2052" s="17" t="n">
        <v>2366</v>
      </c>
      <c r="L2052" s="16" t="n">
        <v>1</v>
      </c>
      <c r="M2052" s="18" t="n">
        <v>25899874.7297525</v>
      </c>
      <c r="N2052" s="18" t="n">
        <v>27425910.25453407</v>
      </c>
      <c r="O2052" s="19" t="n">
        <v>1526035.524781566</v>
      </c>
      <c r="P2052" s="20" t="n">
        <v>0.05892057551261171</v>
      </c>
      <c r="Q2052" s="27">
        <f>IF(O2052&gt;0,O2052,"")</f>
        <v/>
      </c>
      <c r="R2052" s="28">
        <f>IF(O2052&gt;0,P2052,"")</f>
        <v/>
      </c>
    </row>
    <row r="2053">
      <c r="A2053" t="inlineStr">
        <is>
          <t>360161</t>
        </is>
      </c>
      <c r="B2053" t="inlineStr">
        <is>
          <t>Mh St Joseph Warren Hospital</t>
        </is>
      </c>
      <c r="C2053" t="inlineStr">
        <is>
          <t>Ohio</t>
        </is>
      </c>
      <c r="D2053" t="inlineStr">
        <is>
          <t>OH</t>
        </is>
      </c>
      <c r="E2053" t="inlineStr">
        <is>
          <t>East North Central</t>
        </is>
      </c>
      <c r="F2053" t="inlineStr">
        <is>
          <t>Rural Referral Center (RRC)</t>
        </is>
      </c>
      <c r="G2053" s="16" t="n">
        <v>0.8843</v>
      </c>
      <c r="H2053" s="16" t="n">
        <v>0.9187</v>
      </c>
      <c r="I2053" s="16" t="n">
        <v>1.5715</v>
      </c>
      <c r="J2053" s="16" t="n">
        <v>1.5606</v>
      </c>
      <c r="K2053" s="17" t="n">
        <v>1994</v>
      </c>
      <c r="L2053" s="16" t="n">
        <v>1</v>
      </c>
      <c r="M2053" s="18" t="n">
        <v>19641907.00589118</v>
      </c>
      <c r="N2053" s="18" t="n">
        <v>20589924.67581703</v>
      </c>
      <c r="O2053" s="19" t="n">
        <v>948017.6699258499</v>
      </c>
      <c r="P2053" s="20" t="n">
        <v>0.0482650523516638</v>
      </c>
      <c r="Q2053" s="27">
        <f>IF(O2053&gt;0,O2053,"")</f>
        <v/>
      </c>
      <c r="R2053" s="28">
        <f>IF(O2053&gt;0,P2053,"")</f>
        <v/>
      </c>
    </row>
    <row r="2054">
      <c r="A2054" t="inlineStr">
        <is>
          <t>360163</t>
        </is>
      </c>
      <c r="B2054" t="inlineStr">
        <is>
          <t>Christ Hospital</t>
        </is>
      </c>
      <c r="C2054" t="inlineStr">
        <is>
          <t>Ohio</t>
        </is>
      </c>
      <c r="D2054" t="inlineStr">
        <is>
          <t>OH</t>
        </is>
      </c>
      <c r="E2054" t="inlineStr">
        <is>
          <t>East North Central</t>
        </is>
      </c>
      <c r="F2054" t="inlineStr">
        <is>
          <t>Rural Referral Center (RRC)</t>
        </is>
      </c>
      <c r="G2054" s="16" t="n">
        <v>0.9507</v>
      </c>
      <c r="H2054" s="16" t="n">
        <v>0.9032</v>
      </c>
      <c r="I2054" s="16" t="n">
        <v>2.6385</v>
      </c>
      <c r="J2054" s="16" t="n">
        <v>2.6785</v>
      </c>
      <c r="K2054" s="17" t="n">
        <v>4578</v>
      </c>
      <c r="L2054" s="16" t="n">
        <v>1</v>
      </c>
      <c r="M2054" s="18" t="n">
        <v>79072014.19009176</v>
      </c>
      <c r="N2054" s="18" t="n">
        <v>80313386.67898129</v>
      </c>
      <c r="O2054" s="19" t="n">
        <v>1241372.48888953</v>
      </c>
      <c r="P2054" s="20" t="n">
        <v>0.01569926479810201</v>
      </c>
      <c r="Q2054" s="27">
        <f>IF(O2054&gt;0,O2054,"")</f>
        <v/>
      </c>
      <c r="R2054" s="28">
        <f>IF(O2054&gt;0,P2054,"")</f>
        <v/>
      </c>
    </row>
    <row r="2055">
      <c r="A2055" t="inlineStr">
        <is>
          <t>360170</t>
        </is>
      </c>
      <c r="B2055" t="inlineStr">
        <is>
          <t>Berger Hospital</t>
        </is>
      </c>
      <c r="C2055" t="inlineStr">
        <is>
          <t>Ohio</t>
        </is>
      </c>
      <c r="D2055" t="inlineStr">
        <is>
          <t>OH</t>
        </is>
      </c>
      <c r="E2055" t="inlineStr">
        <is>
          <t>East North Central</t>
        </is>
      </c>
      <c r="F2055" t="inlineStr">
        <is>
          <t>IPPS</t>
        </is>
      </c>
      <c r="G2055" s="16" t="n">
        <v>0.9063</v>
      </c>
      <c r="H2055" s="16" t="n">
        <v>0.9354</v>
      </c>
      <c r="I2055" s="16" t="n">
        <v>1.5468</v>
      </c>
      <c r="J2055" s="16" t="n">
        <v>1.5365</v>
      </c>
      <c r="K2055" s="17" t="n">
        <v>624</v>
      </c>
      <c r="L2055" s="16" t="n">
        <v>1</v>
      </c>
      <c r="M2055" s="18" t="n">
        <v>6139004.956858231</v>
      </c>
      <c r="N2055" s="18" t="n">
        <v>6413054.07345579</v>
      </c>
      <c r="O2055" s="19" t="n">
        <v>274049.1165975593</v>
      </c>
      <c r="P2055" s="20" t="n">
        <v>0.04464064103603687</v>
      </c>
      <c r="Q2055" s="27">
        <f>IF(O2055&gt;0,O2055,"")</f>
        <v/>
      </c>
      <c r="R2055" s="28">
        <f>IF(O2055&gt;0,P2055,"")</f>
        <v/>
      </c>
    </row>
    <row r="2056">
      <c r="A2056" t="inlineStr">
        <is>
          <t>360172</t>
        </is>
      </c>
      <c r="B2056" t="inlineStr">
        <is>
          <t>Mercy Health-Lorain Hospital</t>
        </is>
      </c>
      <c r="C2056" t="inlineStr">
        <is>
          <t>Ohio</t>
        </is>
      </c>
      <c r="D2056" t="inlineStr">
        <is>
          <t>OH</t>
        </is>
      </c>
      <c r="E2056" t="inlineStr">
        <is>
          <t>East North Central</t>
        </is>
      </c>
      <c r="F2056" t="inlineStr">
        <is>
          <t>Rural Referral Center (RRC)</t>
        </is>
      </c>
      <c r="G2056" s="16" t="n">
        <v>0.8767</v>
      </c>
      <c r="H2056" s="16" t="n">
        <v>0.8893</v>
      </c>
      <c r="I2056" s="16" t="n">
        <v>1.7713</v>
      </c>
      <c r="J2056" s="16" t="n">
        <v>1.7619</v>
      </c>
      <c r="K2056" s="17" t="n">
        <v>1338</v>
      </c>
      <c r="L2056" s="16" t="n">
        <v>1</v>
      </c>
      <c r="M2056" s="18" t="n">
        <v>14780264.20113781</v>
      </c>
      <c r="N2056" s="18" t="n">
        <v>15298814.82979018</v>
      </c>
      <c r="O2056" s="19" t="n">
        <v>518550.628652364</v>
      </c>
      <c r="P2056" s="20" t="n">
        <v>0.03508398913548819</v>
      </c>
      <c r="Q2056" s="27">
        <f>IF(O2056&gt;0,O2056,"")</f>
        <v/>
      </c>
      <c r="R2056" s="28">
        <f>IF(O2056&gt;0,P2056,"")</f>
        <v/>
      </c>
    </row>
    <row r="2057">
      <c r="A2057" t="inlineStr">
        <is>
          <t>360174</t>
        </is>
      </c>
      <c r="B2057" t="inlineStr">
        <is>
          <t>Upper Valley Medical Center</t>
        </is>
      </c>
      <c r="C2057" t="inlineStr">
        <is>
          <t>Ohio</t>
        </is>
      </c>
      <c r="D2057" t="inlineStr">
        <is>
          <t>OH</t>
        </is>
      </c>
      <c r="E2057" t="inlineStr">
        <is>
          <t>East North Central</t>
        </is>
      </c>
      <c r="F2057" t="inlineStr">
        <is>
          <t>IPPS</t>
        </is>
      </c>
      <c r="G2057" s="16" t="n">
        <v>0.9321</v>
      </c>
      <c r="H2057" s="16" t="n">
        <v>0.9109</v>
      </c>
      <c r="I2057" s="16" t="n">
        <v>1.484</v>
      </c>
      <c r="J2057" s="16" t="n">
        <v>1.4687</v>
      </c>
      <c r="K2057" s="17" t="n">
        <v>1654</v>
      </c>
      <c r="L2057" s="16" t="n">
        <v>1</v>
      </c>
      <c r="M2057" s="18" t="n">
        <v>15876770.01333846</v>
      </c>
      <c r="N2057" s="18" t="n">
        <v>15991500.56006501</v>
      </c>
      <c r="O2057" s="19" t="n">
        <v>114730.5467265472</v>
      </c>
      <c r="P2057" s="20" t="n">
        <v>0.00722631534185853</v>
      </c>
      <c r="Q2057" s="27">
        <f>IF(O2057&gt;0,O2057,"")</f>
        <v/>
      </c>
      <c r="R2057" s="28">
        <f>IF(O2057&gt;0,P2057,"")</f>
        <v/>
      </c>
    </row>
    <row r="2058">
      <c r="A2058" t="inlineStr">
        <is>
          <t>360175</t>
        </is>
      </c>
      <c r="B2058" t="inlineStr">
        <is>
          <t>Clinton Memorial Hospital</t>
        </is>
      </c>
      <c r="C2058" t="inlineStr">
        <is>
          <t>Ohio</t>
        </is>
      </c>
      <c r="D2058" t="inlineStr">
        <is>
          <t>OH</t>
        </is>
      </c>
      <c r="E2058" t="inlineStr">
        <is>
          <t>East North Central</t>
        </is>
      </c>
      <c r="F2058" t="inlineStr">
        <is>
          <t>IPPS</t>
        </is>
      </c>
      <c r="G2058" s="16" t="n">
        <v>0.9109</v>
      </c>
      <c r="H2058" s="16" t="n">
        <v>0.8903</v>
      </c>
      <c r="I2058" s="16" t="n">
        <v>1.4581</v>
      </c>
      <c r="J2058" s="16" t="n">
        <v>1.4456</v>
      </c>
      <c r="K2058" s="17" t="n">
        <v>266</v>
      </c>
      <c r="L2058" s="16" t="n">
        <v>1</v>
      </c>
      <c r="M2058" s="18" t="n">
        <v>2474350.348262347</v>
      </c>
      <c r="N2058" s="18" t="n">
        <v>2497118.799071568</v>
      </c>
      <c r="O2058" s="19" t="n">
        <v>22768.45080922078</v>
      </c>
      <c r="P2058" s="20" t="n">
        <v>0.009201789401088773</v>
      </c>
      <c r="Q2058" s="27">
        <f>IF(O2058&gt;0,O2058,"")</f>
        <v/>
      </c>
      <c r="R2058" s="28">
        <f>IF(O2058&gt;0,P2058,"")</f>
        <v/>
      </c>
    </row>
    <row r="2059">
      <c r="A2059" t="inlineStr">
        <is>
          <t>360179</t>
        </is>
      </c>
      <c r="B2059" t="inlineStr">
        <is>
          <t>Bethesda North</t>
        </is>
      </c>
      <c r="C2059" t="inlineStr">
        <is>
          <t>Ohio</t>
        </is>
      </c>
      <c r="D2059" t="inlineStr">
        <is>
          <t>OH</t>
        </is>
      </c>
      <c r="E2059" t="inlineStr">
        <is>
          <t>East North Central</t>
        </is>
      </c>
      <c r="F2059" t="inlineStr">
        <is>
          <t>Rural Referral Center (RRC)</t>
        </is>
      </c>
      <c r="G2059" s="16" t="n">
        <v>0.9231</v>
      </c>
      <c r="H2059" s="16" t="n">
        <v>0.8903</v>
      </c>
      <c r="I2059" s="16" t="n">
        <v>2.1499</v>
      </c>
      <c r="J2059" s="16" t="n">
        <v>2.1632</v>
      </c>
      <c r="K2059" s="17" t="n">
        <v>5786</v>
      </c>
      <c r="L2059" s="16" t="n">
        <v>1</v>
      </c>
      <c r="M2059" s="18" t="n">
        <v>79993034.86638638</v>
      </c>
      <c r="N2059" s="18" t="n">
        <v>81280156.57643326</v>
      </c>
      <c r="O2059" s="19" t="n">
        <v>1287121.710046872</v>
      </c>
      <c r="P2059" s="20" t="n">
        <v>0.01609042227484895</v>
      </c>
      <c r="Q2059" s="27">
        <f>IF(O2059&gt;0,O2059,"")</f>
        <v/>
      </c>
      <c r="R2059" s="28">
        <f>IF(O2059&gt;0,P2059,"")</f>
        <v/>
      </c>
    </row>
    <row r="2060">
      <c r="A2060" t="inlineStr">
        <is>
          <t>360180</t>
        </is>
      </c>
      <c r="B2060" t="inlineStr">
        <is>
          <t>Cleveland Clinic</t>
        </is>
      </c>
      <c r="C2060" t="inlineStr">
        <is>
          <t>Ohio</t>
        </is>
      </c>
      <c r="D2060" t="inlineStr">
        <is>
          <t>OH</t>
        </is>
      </c>
      <c r="E2060" t="inlineStr">
        <is>
          <t>East North Central</t>
        </is>
      </c>
      <c r="F2060" t="inlineStr">
        <is>
          <t>Rural Referral Center (RRC)</t>
        </is>
      </c>
      <c r="G2060" s="16" t="n">
        <v>0.8767</v>
      </c>
      <c r="H2060" s="16" t="n">
        <v>0.8893</v>
      </c>
      <c r="I2060" s="16" t="n">
        <v>3.3761</v>
      </c>
      <c r="J2060" s="16" t="n">
        <v>3.415</v>
      </c>
      <c r="K2060" s="17" t="n">
        <v>11218</v>
      </c>
      <c r="L2060" s="16" t="n">
        <v>1</v>
      </c>
      <c r="M2060" s="18" t="n">
        <v>236191736.3174934</v>
      </c>
      <c r="N2060" s="18" t="n">
        <v>248614562.0234687</v>
      </c>
      <c r="O2060" s="19" t="n">
        <v>12422825.70597523</v>
      </c>
      <c r="P2060" s="20" t="n">
        <v>0.05259636048094517</v>
      </c>
      <c r="Q2060" s="27">
        <f>IF(O2060&gt;0,O2060,"")</f>
        <v/>
      </c>
      <c r="R2060" s="28">
        <f>IF(O2060&gt;0,P2060,"")</f>
        <v/>
      </c>
    </row>
    <row r="2061">
      <c r="A2061" t="inlineStr">
        <is>
          <t>360185</t>
        </is>
      </c>
      <c r="B2061" t="inlineStr">
        <is>
          <t>Salem Regional Medical Center</t>
        </is>
      </c>
      <c r="C2061" t="inlineStr">
        <is>
          <t>Ohio</t>
        </is>
      </c>
      <c r="D2061" t="inlineStr">
        <is>
          <t>OH</t>
        </is>
      </c>
      <c r="E2061" t="inlineStr">
        <is>
          <t>East North Central</t>
        </is>
      </c>
      <c r="F2061" t="inlineStr">
        <is>
          <t>IPPS</t>
        </is>
      </c>
      <c r="G2061" s="16" t="n">
        <v>0.9113</v>
      </c>
      <c r="H2061" s="16" t="n">
        <v>0.8747</v>
      </c>
      <c r="I2061" s="16" t="n">
        <v>1.5893</v>
      </c>
      <c r="J2061" s="16" t="n">
        <v>1.5778</v>
      </c>
      <c r="K2061" s="17" t="n">
        <v>451</v>
      </c>
      <c r="L2061" s="16" t="n">
        <v>1</v>
      </c>
      <c r="M2061" s="18" t="n">
        <v>4573920.994681071</v>
      </c>
      <c r="N2061" s="18" t="n">
        <v>4573064.574738263</v>
      </c>
      <c r="O2061" s="19" t="n">
        <v>-856.4199428074062</v>
      </c>
      <c r="P2061" s="20" t="n">
        <v>-0.0001872397760703172</v>
      </c>
      <c r="Q2061" s="27">
        <f>IF(O2061&gt;0,O2061,"")</f>
        <v/>
      </c>
      <c r="R2061" s="28">
        <f>IF(O2061&gt;0,P2061,"")</f>
        <v/>
      </c>
    </row>
    <row r="2062">
      <c r="A2062" t="inlineStr">
        <is>
          <t>360189</t>
        </is>
      </c>
      <c r="B2062" t="inlineStr">
        <is>
          <t>Madison Health</t>
        </is>
      </c>
      <c r="C2062" t="inlineStr">
        <is>
          <t>Ohio</t>
        </is>
      </c>
      <c r="D2062" t="inlineStr">
        <is>
          <t>OH</t>
        </is>
      </c>
      <c r="E2062" t="inlineStr">
        <is>
          <t>East North Central</t>
        </is>
      </c>
      <c r="F2062" t="inlineStr">
        <is>
          <t>IPPS</t>
        </is>
      </c>
      <c r="G2062" s="16" t="n">
        <v>0.9063</v>
      </c>
      <c r="H2062" s="16" t="n">
        <v>0.9354</v>
      </c>
      <c r="I2062" s="16" t="n">
        <v>1.3945</v>
      </c>
      <c r="J2062" s="16" t="n">
        <v>1.4031</v>
      </c>
      <c r="K2062" s="17" t="n">
        <v>191</v>
      </c>
      <c r="L2062" s="16" t="n">
        <v>1</v>
      </c>
      <c r="M2062" s="18" t="n">
        <v>1694069.083853754</v>
      </c>
      <c r="N2062" s="18" t="n">
        <v>1792543.647900001</v>
      </c>
      <c r="O2062" s="19" t="n">
        <v>98474.56404624716</v>
      </c>
      <c r="P2062" s="20" t="n">
        <v>0.05812901314640148</v>
      </c>
      <c r="Q2062" s="27">
        <f>IF(O2062&gt;0,O2062,"")</f>
        <v/>
      </c>
      <c r="R2062" s="28">
        <f>IF(O2062&gt;0,P2062,"")</f>
        <v/>
      </c>
    </row>
    <row r="2063">
      <c r="A2063" t="inlineStr">
        <is>
          <t>360197</t>
        </is>
      </c>
      <c r="B2063" t="inlineStr">
        <is>
          <t>Mary Rutan Hospital</t>
        </is>
      </c>
      <c r="C2063" t="inlineStr">
        <is>
          <t>Ohio</t>
        </is>
      </c>
      <c r="D2063" t="inlineStr">
        <is>
          <t>OH</t>
        </is>
      </c>
      <c r="E2063" t="inlineStr">
        <is>
          <t>East North Central</t>
        </is>
      </c>
      <c r="F2063" t="inlineStr">
        <is>
          <t>Sole Community Hospital (SCH)</t>
        </is>
      </c>
      <c r="G2063" s="16" t="n">
        <v>0.9407</v>
      </c>
      <c r="H2063" s="16" t="n">
        <v>0.9109</v>
      </c>
      <c r="I2063" s="16" t="n">
        <v>1.3687</v>
      </c>
      <c r="J2063" s="16" t="n">
        <v>1.3611</v>
      </c>
      <c r="K2063" s="17" t="n">
        <v>399</v>
      </c>
      <c r="L2063" s="16" t="n">
        <v>1</v>
      </c>
      <c r="M2063" s="18" t="n">
        <v>3552095.506680124</v>
      </c>
      <c r="N2063" s="18" t="n">
        <v>3575061.747352798</v>
      </c>
      <c r="O2063" s="19" t="n">
        <v>22966.2406726745</v>
      </c>
      <c r="P2063" s="20" t="n">
        <v>0.006465547063552722</v>
      </c>
      <c r="Q2063" s="27">
        <f>IF(O2063&gt;0,O2063,"")</f>
        <v/>
      </c>
      <c r="R2063" s="28">
        <f>IF(O2063&gt;0,P2063,"")</f>
        <v/>
      </c>
    </row>
    <row r="2064">
      <c r="A2064" t="inlineStr">
        <is>
          <t>360203</t>
        </is>
      </c>
      <c r="B2064" t="inlineStr">
        <is>
          <t>Southeastern Ohio Regional Medical Center</t>
        </is>
      </c>
      <c r="C2064" t="inlineStr">
        <is>
          <t>Ohio</t>
        </is>
      </c>
      <c r="D2064" t="inlineStr">
        <is>
          <t>OH</t>
        </is>
      </c>
      <c r="E2064" t="inlineStr">
        <is>
          <t>East North Central</t>
        </is>
      </c>
      <c r="F2064" t="inlineStr">
        <is>
          <t>Sole Community Hospital (SCH)</t>
        </is>
      </c>
      <c r="G2064" s="16" t="n">
        <v>0.8767</v>
      </c>
      <c r="H2064" s="16" t="n">
        <v>0.8747</v>
      </c>
      <c r="I2064" s="16" t="n">
        <v>1.5626</v>
      </c>
      <c r="J2064" s="16" t="n">
        <v>1.5504</v>
      </c>
      <c r="K2064" s="17" t="n">
        <v>555</v>
      </c>
      <c r="L2064" s="16" t="n">
        <v>1</v>
      </c>
      <c r="M2064" s="18" t="n">
        <v>5408474.224334133</v>
      </c>
      <c r="N2064" s="18" t="n">
        <v>5529878.422246957</v>
      </c>
      <c r="O2064" s="19" t="n">
        <v>121404.1979128243</v>
      </c>
      <c r="P2064" s="20" t="n">
        <v>0.02244703272627153</v>
      </c>
      <c r="Q2064" s="27">
        <f>IF(O2064&gt;0,O2064,"")</f>
        <v/>
      </c>
      <c r="R2064" s="28">
        <f>IF(O2064&gt;0,P2064,"")</f>
        <v/>
      </c>
    </row>
    <row r="2065">
      <c r="A2065" t="inlineStr">
        <is>
          <t>360210</t>
        </is>
      </c>
      <c r="B2065" t="inlineStr">
        <is>
          <t>Grady Memorial Hospital</t>
        </is>
      </c>
      <c r="C2065" t="inlineStr">
        <is>
          <t>Ohio</t>
        </is>
      </c>
      <c r="D2065" t="inlineStr">
        <is>
          <t>OH</t>
        </is>
      </c>
      <c r="E2065" t="inlineStr">
        <is>
          <t>East North Central</t>
        </is>
      </c>
      <c r="F2065" t="inlineStr">
        <is>
          <t>IPPS</t>
        </is>
      </c>
      <c r="G2065" s="16" t="n">
        <v>0.9063</v>
      </c>
      <c r="H2065" s="16" t="n">
        <v>0.9354</v>
      </c>
      <c r="I2065" s="16" t="n">
        <v>1.437</v>
      </c>
      <c r="J2065" s="16" t="n">
        <v>1.4257</v>
      </c>
      <c r="K2065" s="17" t="n">
        <v>582</v>
      </c>
      <c r="L2065" s="16" t="n">
        <v>1</v>
      </c>
      <c r="M2065" s="18" t="n">
        <v>5319355.107389896</v>
      </c>
      <c r="N2065" s="18" t="n">
        <v>5550075.381580354</v>
      </c>
      <c r="O2065" s="19" t="n">
        <v>230720.2741904575</v>
      </c>
      <c r="P2065" s="20" t="n">
        <v>0.04337373037380606</v>
      </c>
      <c r="Q2065" s="27">
        <f>IF(O2065&gt;0,O2065,"")</f>
        <v/>
      </c>
      <c r="R2065" s="28">
        <f>IF(O2065&gt;0,P2065,"")</f>
        <v/>
      </c>
    </row>
    <row r="2066">
      <c r="A2066" t="inlineStr">
        <is>
          <t>360211</t>
        </is>
      </c>
      <c r="B2066" t="inlineStr">
        <is>
          <t>Trinity Medical Ctr East &amp;Trinity Medical Ctr West</t>
        </is>
      </c>
      <c r="C2066" t="inlineStr">
        <is>
          <t>Ohio</t>
        </is>
      </c>
      <c r="D2066" t="inlineStr">
        <is>
          <t>OH</t>
        </is>
      </c>
      <c r="E2066" t="inlineStr">
        <is>
          <t>East North Central</t>
        </is>
      </c>
      <c r="F2066" t="inlineStr">
        <is>
          <t>Rural Referral Center (RRC)</t>
        </is>
      </c>
      <c r="G2066" s="16" t="n">
        <v>0.8767</v>
      </c>
      <c r="H2066" s="16" t="n">
        <v>0.8747</v>
      </c>
      <c r="I2066" s="16" t="n">
        <v>1.7105</v>
      </c>
      <c r="J2066" s="16" t="n">
        <v>1.7057</v>
      </c>
      <c r="K2066" s="17" t="n">
        <v>1933</v>
      </c>
      <c r="L2066" s="16" t="n">
        <v>1</v>
      </c>
      <c r="M2066" s="18" t="n">
        <v>20620011.0530481</v>
      </c>
      <c r="N2066" s="18" t="n">
        <v>21189140.6539549</v>
      </c>
      <c r="O2066" s="19" t="n">
        <v>569129.6009068042</v>
      </c>
      <c r="P2066" s="20" t="n">
        <v>0.02760083878920493</v>
      </c>
      <c r="Q2066" s="27">
        <f>IF(O2066&gt;0,O2066,"")</f>
        <v/>
      </c>
      <c r="R2066" s="28">
        <f>IF(O2066&gt;0,P2066,"")</f>
        <v/>
      </c>
    </row>
    <row r="2067">
      <c r="A2067" t="inlineStr">
        <is>
          <t>360218</t>
        </is>
      </c>
      <c r="B2067" t="inlineStr">
        <is>
          <t>Licking Memorial Hospital</t>
        </is>
      </c>
      <c r="C2067" t="inlineStr">
        <is>
          <t>Ohio</t>
        </is>
      </c>
      <c r="D2067" t="inlineStr">
        <is>
          <t>OH</t>
        </is>
      </c>
      <c r="E2067" t="inlineStr">
        <is>
          <t>East North Central</t>
        </is>
      </c>
      <c r="F2067" t="inlineStr">
        <is>
          <t>IPPS</t>
        </is>
      </c>
      <c r="G2067" s="16" t="n">
        <v>0.9063</v>
      </c>
      <c r="H2067" s="16" t="n">
        <v>0.9354</v>
      </c>
      <c r="I2067" s="16" t="n">
        <v>1.5078</v>
      </c>
      <c r="J2067" s="16" t="n">
        <v>1.4979</v>
      </c>
      <c r="K2067" s="17" t="n">
        <v>1619</v>
      </c>
      <c r="L2067" s="16" t="n">
        <v>1</v>
      </c>
      <c r="M2067" s="18" t="n">
        <v>15526365.97156579</v>
      </c>
      <c r="N2067" s="18" t="n">
        <v>16220992.25975936</v>
      </c>
      <c r="O2067" s="19" t="n">
        <v>694626.2881935686</v>
      </c>
      <c r="P2067" s="20" t="n">
        <v>0.04473849769261348</v>
      </c>
      <c r="Q2067" s="27">
        <f>IF(O2067&gt;0,O2067,"")</f>
        <v/>
      </c>
      <c r="R2067" s="28">
        <f>IF(O2067&gt;0,P2067,"")</f>
        <v/>
      </c>
    </row>
    <row r="2068">
      <c r="A2068" t="inlineStr">
        <is>
          <t>360230</t>
        </is>
      </c>
      <c r="B2068" t="inlineStr">
        <is>
          <t>Hillcrest Hospital</t>
        </is>
      </c>
      <c r="C2068" t="inlineStr">
        <is>
          <t>Ohio</t>
        </is>
      </c>
      <c r="D2068" t="inlineStr">
        <is>
          <t>OH</t>
        </is>
      </c>
      <c r="E2068" t="inlineStr">
        <is>
          <t>East North Central</t>
        </is>
      </c>
      <c r="F2068" t="inlineStr">
        <is>
          <t>Rural Referral Center (RRC)</t>
        </is>
      </c>
      <c r="G2068" s="16" t="n">
        <v>0.8767</v>
      </c>
      <c r="H2068" s="16" t="n">
        <v>0.8893</v>
      </c>
      <c r="I2068" s="16" t="n">
        <v>1.7663</v>
      </c>
      <c r="J2068" s="16" t="n">
        <v>1.7637</v>
      </c>
      <c r="K2068" s="17" t="n">
        <v>6284</v>
      </c>
      <c r="L2068" s="16" t="n">
        <v>1</v>
      </c>
      <c r="M2068" s="18" t="n">
        <v>69220479.99582773</v>
      </c>
      <c r="N2068" s="18" t="n">
        <v>71925238.46214357</v>
      </c>
      <c r="O2068" s="19" t="n">
        <v>2704758.466315836</v>
      </c>
      <c r="P2068" s="20" t="n">
        <v>0.03907454074977326</v>
      </c>
      <c r="Q2068" s="27">
        <f>IF(O2068&gt;0,O2068,"")</f>
        <v/>
      </c>
      <c r="R2068" s="28">
        <f>IF(O2068&gt;0,P2068,"")</f>
        <v/>
      </c>
    </row>
    <row r="2069">
      <c r="A2069" t="inlineStr">
        <is>
          <t>360234</t>
        </is>
      </c>
      <c r="B2069" t="inlineStr">
        <is>
          <t>Mercy Health - West Hospital</t>
        </is>
      </c>
      <c r="C2069" t="inlineStr">
        <is>
          <t>Ohio</t>
        </is>
      </c>
      <c r="D2069" t="inlineStr">
        <is>
          <t>OH</t>
        </is>
      </c>
      <c r="E2069" t="inlineStr">
        <is>
          <t>East North Central</t>
        </is>
      </c>
      <c r="F2069" t="inlineStr">
        <is>
          <t>Rural Referral Center (RRC)</t>
        </is>
      </c>
      <c r="G2069" s="16" t="n">
        <v>0.9507</v>
      </c>
      <c r="H2069" s="16" t="n">
        <v>0.9109</v>
      </c>
      <c r="I2069" s="16" t="n">
        <v>1.5587</v>
      </c>
      <c r="J2069" s="16" t="n">
        <v>1.552</v>
      </c>
      <c r="K2069" s="17" t="n">
        <v>2372</v>
      </c>
      <c r="L2069" s="16" t="n">
        <v>1</v>
      </c>
      <c r="M2069" s="18" t="n">
        <v>24202884.86894823</v>
      </c>
      <c r="N2069" s="18" t="n">
        <v>24234106.89173662</v>
      </c>
      <c r="O2069" s="19" t="n">
        <v>31222.02278838679</v>
      </c>
      <c r="P2069" s="20" t="n">
        <v>0.001290012449236742</v>
      </c>
      <c r="Q2069" s="27">
        <f>IF(O2069&gt;0,O2069,"")</f>
        <v/>
      </c>
      <c r="R2069" s="28">
        <f>IF(O2069&gt;0,P2069,"")</f>
        <v/>
      </c>
    </row>
    <row r="2070">
      <c r="A2070" t="inlineStr">
        <is>
          <t>360236</t>
        </is>
      </c>
      <c r="B2070" t="inlineStr">
        <is>
          <t>Mercy Health - Clermont Hospital</t>
        </is>
      </c>
      <c r="C2070" t="inlineStr">
        <is>
          <t>Ohio</t>
        </is>
      </c>
      <c r="D2070" t="inlineStr">
        <is>
          <t>OH</t>
        </is>
      </c>
      <c r="E2070" t="inlineStr">
        <is>
          <t>East North Central</t>
        </is>
      </c>
      <c r="F2070" t="inlineStr">
        <is>
          <t>IPPS</t>
        </is>
      </c>
      <c r="G2070" s="16" t="n">
        <v>0.9231</v>
      </c>
      <c r="H2070" s="16" t="n">
        <v>0.8903</v>
      </c>
      <c r="I2070" s="16" t="n">
        <v>1.4627</v>
      </c>
      <c r="J2070" s="16" t="n">
        <v>1.45</v>
      </c>
      <c r="K2070" s="17" t="n">
        <v>1246</v>
      </c>
      <c r="L2070" s="16" t="n">
        <v>1</v>
      </c>
      <c r="M2070" s="18" t="n">
        <v>11720031.75956471</v>
      </c>
      <c r="N2070" s="18" t="n">
        <v>11732632.63551779</v>
      </c>
      <c r="O2070" s="19" t="n">
        <v>12600.875953082</v>
      </c>
      <c r="P2070" s="20" t="n">
        <v>0.001075157150730281</v>
      </c>
      <c r="Q2070" s="27">
        <f>IF(O2070&gt;0,O2070,"")</f>
        <v/>
      </c>
      <c r="R2070" s="28">
        <f>IF(O2070&gt;0,P2070,"")</f>
        <v/>
      </c>
    </row>
    <row r="2071">
      <c r="A2071" t="inlineStr">
        <is>
          <t>360239</t>
        </is>
      </c>
      <c r="B2071" t="inlineStr">
        <is>
          <t>Kettering Health Miamisburg</t>
        </is>
      </c>
      <c r="C2071" t="inlineStr">
        <is>
          <t>Ohio</t>
        </is>
      </c>
      <c r="D2071" t="inlineStr">
        <is>
          <t>OH</t>
        </is>
      </c>
      <c r="E2071" t="inlineStr">
        <is>
          <t>East North Central</t>
        </is>
      </c>
      <c r="F2071" t="inlineStr">
        <is>
          <t>Rural Referral Center (RRC)</t>
        </is>
      </c>
      <c r="G2071" s="16" t="n">
        <v>0.9507</v>
      </c>
      <c r="H2071" s="16" t="n">
        <v>0.9325</v>
      </c>
      <c r="I2071" s="16" t="n">
        <v>1.4798</v>
      </c>
      <c r="J2071" s="16" t="n">
        <v>1.4643</v>
      </c>
      <c r="K2071" s="17" t="n">
        <v>1266</v>
      </c>
      <c r="L2071" s="16" t="n">
        <v>1</v>
      </c>
      <c r="M2071" s="18" t="n">
        <v>12263844.73300168</v>
      </c>
      <c r="N2071" s="18" t="n">
        <v>12376484.76036453</v>
      </c>
      <c r="O2071" s="19" t="n">
        <v>112640.0273628477</v>
      </c>
      <c r="P2071" s="20" t="n">
        <v>0.009184723862308558</v>
      </c>
      <c r="Q2071" s="27">
        <f>IF(O2071&gt;0,O2071,"")</f>
        <v/>
      </c>
      <c r="R2071" s="28">
        <f>IF(O2071&gt;0,P2071,"")</f>
        <v/>
      </c>
    </row>
    <row r="2072">
      <c r="A2072" t="inlineStr">
        <is>
          <t>360245</t>
        </is>
      </c>
      <c r="B2072" t="inlineStr">
        <is>
          <t>Glenbeigh Health Sources</t>
        </is>
      </c>
      <c r="C2072" t="inlineStr">
        <is>
          <t>Ohio</t>
        </is>
      </c>
      <c r="D2072" t="inlineStr">
        <is>
          <t>OH</t>
        </is>
      </c>
      <c r="E2072" t="inlineStr">
        <is>
          <t>East North Central</t>
        </is>
      </c>
      <c r="F2072" t="inlineStr">
        <is>
          <t>IPPS</t>
        </is>
      </c>
      <c r="G2072" s="16" t="n">
        <v>0.8767</v>
      </c>
      <c r="H2072" s="16" t="n">
        <v>0.8893</v>
      </c>
      <c r="I2072" s="16" t="n">
        <v>1.334</v>
      </c>
      <c r="J2072" s="16" t="n">
        <v>1.3232</v>
      </c>
      <c r="K2072" s="17" t="n">
        <v>100</v>
      </c>
      <c r="L2072" s="16" t="n">
        <v>1</v>
      </c>
      <c r="M2072" s="18" t="n">
        <v>831935.7567903961</v>
      </c>
      <c r="N2072" s="18" t="n">
        <v>858708.7956827743</v>
      </c>
      <c r="O2072" s="19" t="n">
        <v>26773.03889237822</v>
      </c>
      <c r="P2072" s="20" t="n">
        <v>0.03218161820050681</v>
      </c>
      <c r="Q2072" s="27">
        <f>IF(O2072&gt;0,O2072,"")</f>
        <v/>
      </c>
      <c r="R2072" s="28">
        <f>IF(O2072&gt;0,P2072,"")</f>
        <v/>
      </c>
    </row>
    <row r="2073">
      <c r="A2073" t="inlineStr">
        <is>
          <t>360259</t>
        </is>
      </c>
      <c r="B2073" t="inlineStr">
        <is>
          <t>Bay Park Community Hospital</t>
        </is>
      </c>
      <c r="C2073" t="inlineStr">
        <is>
          <t>Ohio</t>
        </is>
      </c>
      <c r="D2073" t="inlineStr">
        <is>
          <t>OH</t>
        </is>
      </c>
      <c r="E2073" t="inlineStr">
        <is>
          <t>East North Central</t>
        </is>
      </c>
      <c r="F2073" t="inlineStr">
        <is>
          <t>IPPS</t>
        </is>
      </c>
      <c r="G2073" s="16" t="n">
        <v>0.9338</v>
      </c>
      <c r="H2073" s="16" t="n">
        <v>0.8883</v>
      </c>
      <c r="I2073" s="16" t="n">
        <v>1.5719</v>
      </c>
      <c r="J2073" s="16" t="n">
        <v>1.5601</v>
      </c>
      <c r="K2073" s="17" t="n">
        <v>561</v>
      </c>
      <c r="L2073" s="16" t="n">
        <v>1</v>
      </c>
      <c r="M2073" s="18" t="n">
        <v>5710289.459582006</v>
      </c>
      <c r="N2073" s="18" t="n">
        <v>5676053.966674514</v>
      </c>
      <c r="O2073" s="19" t="n">
        <v>-34235.49290749151</v>
      </c>
      <c r="P2073" s="20" t="n">
        <v>-0.005995404112140675</v>
      </c>
      <c r="Q2073" s="27">
        <f>IF(O2073&gt;0,O2073,"")</f>
        <v/>
      </c>
      <c r="R2073" s="28">
        <f>IF(O2073&gt;0,P2073,"")</f>
        <v/>
      </c>
    </row>
    <row r="2074">
      <c r="A2074" t="inlineStr">
        <is>
          <t>360263</t>
        </is>
      </c>
      <c r="B2074" t="inlineStr">
        <is>
          <t>Institute For Orthopaedic Surgery</t>
        </is>
      </c>
      <c r="C2074" t="inlineStr">
        <is>
          <t>Ohio</t>
        </is>
      </c>
      <c r="D2074" t="inlineStr">
        <is>
          <t>OH</t>
        </is>
      </c>
      <c r="E2074" t="inlineStr">
        <is>
          <t>East North Central</t>
        </is>
      </c>
      <c r="F2074" t="inlineStr">
        <is>
          <t>IPPS</t>
        </is>
      </c>
      <c r="G2074" s="16" t="n">
        <v>0.8919</v>
      </c>
      <c r="H2074" s="16" t="n">
        <v>0.8784</v>
      </c>
      <c r="I2074" s="16" t="n">
        <v>2.6617</v>
      </c>
      <c r="J2074" s="16" t="n">
        <v>2.7657</v>
      </c>
      <c r="K2074" s="17" t="n">
        <v>306</v>
      </c>
      <c r="L2074" s="16" t="n">
        <v>1</v>
      </c>
      <c r="M2074" s="18" t="n">
        <v>5131255.047642273</v>
      </c>
      <c r="N2074" s="18" t="n">
        <v>5452355.723042696</v>
      </c>
      <c r="O2074" s="19" t="n">
        <v>321100.6754004229</v>
      </c>
      <c r="P2074" s="20" t="n">
        <v>0.06257741476872473</v>
      </c>
      <c r="Q2074" s="27">
        <f>IF(O2074&gt;0,O2074,"")</f>
        <v/>
      </c>
      <c r="R2074" s="28">
        <f>IF(O2074&gt;0,P2074,"")</f>
        <v/>
      </c>
    </row>
    <row r="2075">
      <c r="A2075" t="inlineStr">
        <is>
          <t>360266</t>
        </is>
      </c>
      <c r="B2075" t="inlineStr">
        <is>
          <t>Mount Carmel New Albany Surgical Hospital</t>
        </is>
      </c>
      <c r="C2075" t="inlineStr">
        <is>
          <t>Ohio</t>
        </is>
      </c>
      <c r="D2075" t="inlineStr">
        <is>
          <t>OH</t>
        </is>
      </c>
      <c r="E2075" t="inlineStr">
        <is>
          <t>East North Central</t>
        </is>
      </c>
      <c r="F2075" t="inlineStr">
        <is>
          <t>IPPS</t>
        </is>
      </c>
      <c r="G2075" s="16" t="n">
        <v>0.9063</v>
      </c>
      <c r="H2075" s="16" t="n">
        <v>0.9354</v>
      </c>
      <c r="I2075" s="16" t="n">
        <v>2.9472</v>
      </c>
      <c r="J2075" s="16" t="n">
        <v>3.0092</v>
      </c>
      <c r="K2075" s="17" t="n">
        <v>330</v>
      </c>
      <c r="L2075" s="16" t="n">
        <v>1</v>
      </c>
      <c r="M2075" s="18" t="n">
        <v>6185898.352721323</v>
      </c>
      <c r="N2075" s="18" t="n">
        <v>6642212.117208026</v>
      </c>
      <c r="O2075" s="19" t="n">
        <v>456313.7644867031</v>
      </c>
      <c r="P2075" s="20" t="n">
        <v>0.07376677379219461</v>
      </c>
      <c r="Q2075" s="27">
        <f>IF(O2075&gt;0,O2075,"")</f>
        <v/>
      </c>
      <c r="R2075" s="28">
        <f>IF(O2075&gt;0,P2075,"")</f>
        <v/>
      </c>
    </row>
    <row r="2076">
      <c r="A2076" t="inlineStr">
        <is>
          <t>360270</t>
        </is>
      </c>
      <c r="B2076" t="inlineStr">
        <is>
          <t>Mercy Health - Defiance Hospital</t>
        </is>
      </c>
      <c r="C2076" t="inlineStr">
        <is>
          <t>Ohio</t>
        </is>
      </c>
      <c r="D2076" t="inlineStr">
        <is>
          <t>OH</t>
        </is>
      </c>
      <c r="E2076" t="inlineStr">
        <is>
          <t>East North Central</t>
        </is>
      </c>
      <c r="F2076" t="inlineStr">
        <is>
          <t>IPPS</t>
        </is>
      </c>
      <c r="G2076" s="16" t="n">
        <v>0.9563</v>
      </c>
      <c r="H2076" s="16" t="n">
        <v>0.9085</v>
      </c>
      <c r="I2076" s="16" t="n">
        <v>1.2705</v>
      </c>
      <c r="J2076" s="16" t="n">
        <v>1.2549</v>
      </c>
      <c r="K2076" s="17" t="n">
        <v>305</v>
      </c>
      <c r="L2076" s="16" t="n">
        <v>1</v>
      </c>
      <c r="M2076" s="18" t="n">
        <v>2545757.653192712</v>
      </c>
      <c r="N2076" s="18" t="n">
        <v>2515619.892577933</v>
      </c>
      <c r="O2076" s="19" t="n">
        <v>-30137.76061477885</v>
      </c>
      <c r="P2076" s="20" t="n">
        <v>-0.01183842483080908</v>
      </c>
      <c r="Q2076" s="27">
        <f>IF(O2076&gt;0,O2076,"")</f>
        <v/>
      </c>
      <c r="R2076" s="28">
        <f>IF(O2076&gt;0,P2076,"")</f>
        <v/>
      </c>
    </row>
    <row r="2077">
      <c r="A2077" t="inlineStr">
        <is>
          <t>360276</t>
        </is>
      </c>
      <c r="B2077" t="inlineStr">
        <is>
          <t>Mh St Elizabeth Boardman Hospital</t>
        </is>
      </c>
      <c r="C2077" t="inlineStr">
        <is>
          <t>Ohio</t>
        </is>
      </c>
      <c r="D2077" t="inlineStr">
        <is>
          <t>OH</t>
        </is>
      </c>
      <c r="E2077" t="inlineStr">
        <is>
          <t>East North Central</t>
        </is>
      </c>
      <c r="F2077" t="inlineStr">
        <is>
          <t>IPPS</t>
        </is>
      </c>
      <c r="G2077" s="16" t="n">
        <v>0.8767</v>
      </c>
      <c r="H2077" s="16" t="n">
        <v>0.8747</v>
      </c>
      <c r="I2077" s="16" t="n">
        <v>1.4679</v>
      </c>
      <c r="J2077" s="16" t="n">
        <v>1.4574</v>
      </c>
      <c r="K2077" s="17" t="n">
        <v>2629</v>
      </c>
      <c r="L2077" s="16" t="n">
        <v>1</v>
      </c>
      <c r="M2077" s="18" t="n">
        <v>24066947.89838983</v>
      </c>
      <c r="N2077" s="18" t="n">
        <v>24623409.7242908</v>
      </c>
      <c r="O2077" s="19" t="n">
        <v>556461.8259009682</v>
      </c>
      <c r="P2077" s="20" t="n">
        <v>0.02312141233073419</v>
      </c>
      <c r="Q2077" s="27">
        <f>IF(O2077&gt;0,O2077,"")</f>
        <v/>
      </c>
      <c r="R2077" s="28">
        <f>IF(O2077&gt;0,P2077,"")</f>
        <v/>
      </c>
    </row>
    <row r="2078">
      <c r="A2078" t="inlineStr">
        <is>
          <t>360348</t>
        </is>
      </c>
      <c r="B2078" t="inlineStr">
        <is>
          <t>Dublin Methodist Hospital</t>
        </is>
      </c>
      <c r="C2078" t="inlineStr">
        <is>
          <t>Ohio</t>
        </is>
      </c>
      <c r="D2078" t="inlineStr">
        <is>
          <t>OH</t>
        </is>
      </c>
      <c r="E2078" t="inlineStr">
        <is>
          <t>East North Central</t>
        </is>
      </c>
      <c r="F2078" t="inlineStr">
        <is>
          <t>IPPS</t>
        </is>
      </c>
      <c r="G2078" s="16" t="n">
        <v>0.9063</v>
      </c>
      <c r="H2078" s="16" t="n">
        <v>0.9354</v>
      </c>
      <c r="I2078" s="16" t="n">
        <v>1.7248</v>
      </c>
      <c r="J2078" s="16" t="n">
        <v>1.7145</v>
      </c>
      <c r="K2078" s="17" t="n">
        <v>1884</v>
      </c>
      <c r="L2078" s="16" t="n">
        <v>1</v>
      </c>
      <c r="M2078" s="18" t="n">
        <v>20668019.99022156</v>
      </c>
      <c r="N2078" s="18" t="n">
        <v>21605590.25011355</v>
      </c>
      <c r="O2078" s="19" t="n">
        <v>937570.2598919831</v>
      </c>
      <c r="P2078" s="20" t="n">
        <v>0.04536333235286039</v>
      </c>
      <c r="Q2078" s="27">
        <f>IF(O2078&gt;0,O2078,"")</f>
        <v/>
      </c>
      <c r="R2078" s="28">
        <f>IF(O2078&gt;0,P2078,"")</f>
        <v/>
      </c>
    </row>
    <row r="2079">
      <c r="A2079" t="inlineStr">
        <is>
          <t>360351</t>
        </is>
      </c>
      <c r="B2079" t="inlineStr">
        <is>
          <t>Crystal Clinic Orthopaedic Center</t>
        </is>
      </c>
      <c r="C2079" t="inlineStr">
        <is>
          <t>Ohio</t>
        </is>
      </c>
      <c r="D2079" t="inlineStr">
        <is>
          <t>OH</t>
        </is>
      </c>
      <c r="E2079" t="inlineStr">
        <is>
          <t>East North Central</t>
        </is>
      </c>
      <c r="F2079" t="inlineStr">
        <is>
          <t>IPPS</t>
        </is>
      </c>
      <c r="G2079" s="16" t="n">
        <v>0.8796</v>
      </c>
      <c r="H2079" s="16" t="n">
        <v>0.8747</v>
      </c>
      <c r="I2079" s="16" t="n">
        <v>2.4265</v>
      </c>
      <c r="J2079" s="16" t="n">
        <v>2.4933</v>
      </c>
      <c r="K2079" s="17" t="n">
        <v>647</v>
      </c>
      <c r="L2079" s="16" t="n">
        <v>1</v>
      </c>
      <c r="M2079" s="18" t="n">
        <v>9809869.089396704</v>
      </c>
      <c r="N2079" s="18" t="n">
        <v>10367108.84027819</v>
      </c>
      <c r="O2079" s="19" t="n">
        <v>557239.7508814856</v>
      </c>
      <c r="P2079" s="20" t="n">
        <v>0.05680399461026398</v>
      </c>
      <c r="Q2079" s="27">
        <f>IF(O2079&gt;0,O2079,"")</f>
        <v/>
      </c>
      <c r="R2079" s="28">
        <f>IF(O2079&gt;0,P2079,"")</f>
        <v/>
      </c>
    </row>
    <row r="2080">
      <c r="A2080" t="inlineStr">
        <is>
          <t>360352</t>
        </is>
      </c>
      <c r="B2080" t="inlineStr">
        <is>
          <t>Surgical Hospital At Southwoods</t>
        </is>
      </c>
      <c r="C2080" t="inlineStr">
        <is>
          <t>Ohio</t>
        </is>
      </c>
      <c r="D2080" t="inlineStr">
        <is>
          <t>OH</t>
        </is>
      </c>
      <c r="E2080" t="inlineStr">
        <is>
          <t>East North Central</t>
        </is>
      </c>
      <c r="F2080" t="inlineStr">
        <is>
          <t>IPPS</t>
        </is>
      </c>
      <c r="G2080" s="16" t="n">
        <v>0.8767</v>
      </c>
      <c r="H2080" s="16" t="n">
        <v>0.8747</v>
      </c>
      <c r="I2080" s="16" t="n">
        <v>2.4403</v>
      </c>
      <c r="J2080" s="16" t="n">
        <v>2.5221</v>
      </c>
      <c r="K2080" s="17" t="n">
        <v>157</v>
      </c>
      <c r="L2080" s="16" t="n">
        <v>1</v>
      </c>
      <c r="M2080" s="18" t="n">
        <v>2389333.837221962</v>
      </c>
      <c r="N2080" s="18" t="n">
        <v>2544724.639376529</v>
      </c>
      <c r="O2080" s="19" t="n">
        <v>155390.8021545671</v>
      </c>
      <c r="P2080" s="20" t="n">
        <v>0.06503519923998455</v>
      </c>
      <c r="Q2080" s="27">
        <f>IF(O2080&gt;0,O2080,"")</f>
        <v/>
      </c>
      <c r="R2080" s="28">
        <f>IF(O2080&gt;0,P2080,"")</f>
        <v/>
      </c>
    </row>
    <row r="2081">
      <c r="A2081" t="inlineStr">
        <is>
          <t>360354</t>
        </is>
      </c>
      <c r="B2081" t="inlineStr">
        <is>
          <t>West Chester Hospital, Llc</t>
        </is>
      </c>
      <c r="C2081" t="inlineStr">
        <is>
          <t>Ohio</t>
        </is>
      </c>
      <c r="D2081" t="inlineStr">
        <is>
          <t>OH</t>
        </is>
      </c>
      <c r="E2081" t="inlineStr">
        <is>
          <t>East North Central</t>
        </is>
      </c>
      <c r="F2081" t="inlineStr">
        <is>
          <t>IPPS</t>
        </is>
      </c>
      <c r="G2081" s="16" t="n">
        <v>0.9231</v>
      </c>
      <c r="H2081" s="16" t="n">
        <v>0.8903</v>
      </c>
      <c r="I2081" s="16" t="n">
        <v>1.4935</v>
      </c>
      <c r="J2081" s="16" t="n">
        <v>1.4953</v>
      </c>
      <c r="K2081" s="17" t="n">
        <v>2516</v>
      </c>
      <c r="L2081" s="16" t="n">
        <v>1</v>
      </c>
      <c r="M2081" s="18" t="n">
        <v>24164140.29575097</v>
      </c>
      <c r="N2081" s="18" t="n">
        <v>24431402.4680371</v>
      </c>
      <c r="O2081" s="19" t="n">
        <v>267262.1722861305</v>
      </c>
      <c r="P2081" s="20" t="n">
        <v>0.01106028060651204</v>
      </c>
      <c r="Q2081" s="27">
        <f>IF(O2081&gt;0,O2081,"")</f>
        <v/>
      </c>
      <c r="R2081" s="28">
        <f>IF(O2081&gt;0,P2081,"")</f>
        <v/>
      </c>
    </row>
    <row r="2082">
      <c r="A2082" t="inlineStr">
        <is>
          <t>360355</t>
        </is>
      </c>
      <c r="B2082" t="inlineStr">
        <is>
          <t>Ohio Valley Surgical Hospital</t>
        </is>
      </c>
      <c r="C2082" t="inlineStr">
        <is>
          <t>Ohio</t>
        </is>
      </c>
      <c r="D2082" t="inlineStr">
        <is>
          <t>OH</t>
        </is>
      </c>
      <c r="E2082" t="inlineStr">
        <is>
          <t>East North Central</t>
        </is>
      </c>
      <c r="F2082" t="inlineStr">
        <is>
          <t>IPPS</t>
        </is>
      </c>
      <c r="G2082" s="16" t="n">
        <v>0.9407</v>
      </c>
      <c r="H2082" s="16" t="n">
        <v>0.9328</v>
      </c>
      <c r="I2082" s="16" t="n">
        <v>2.4703</v>
      </c>
      <c r="J2082" s="16" t="n">
        <v>2.4003</v>
      </c>
      <c r="K2082" s="17" t="n">
        <v>39</v>
      </c>
      <c r="L2082" s="16" t="n">
        <v>1</v>
      </c>
      <c r="M2082" s="18" t="n">
        <v>626639.5140989108</v>
      </c>
      <c r="N2082" s="18" t="n">
        <v>625097.8056401245</v>
      </c>
      <c r="O2082" s="19" t="n">
        <v>-1541.708458786365</v>
      </c>
      <c r="P2082" s="20" t="n">
        <v>-0.002460279672920556</v>
      </c>
      <c r="Q2082" s="27">
        <f>IF(O2082&gt;0,O2082,"")</f>
        <v/>
      </c>
      <c r="R2082" s="28">
        <f>IF(O2082&gt;0,P2082,"")</f>
        <v/>
      </c>
    </row>
    <row r="2083">
      <c r="A2083" t="inlineStr">
        <is>
          <t>360358</t>
        </is>
      </c>
      <c r="B2083" t="inlineStr">
        <is>
          <t>Diley Ridge Medical Center</t>
        </is>
      </c>
      <c r="C2083" t="inlineStr">
        <is>
          <t>Ohio</t>
        </is>
      </c>
      <c r="D2083" t="inlineStr">
        <is>
          <t>OH</t>
        </is>
      </c>
      <c r="E2083" t="inlineStr">
        <is>
          <t>East North Central</t>
        </is>
      </c>
      <c r="F2083" t="inlineStr">
        <is>
          <t>IPPS</t>
        </is>
      </c>
      <c r="G2083" s="16" t="n">
        <v>0.9063</v>
      </c>
      <c r="H2083" s="16" t="n">
        <v>0.9354</v>
      </c>
      <c r="I2083" s="16" t="n">
        <v>1.2377</v>
      </c>
      <c r="J2083" s="16" t="n">
        <v>1.2124</v>
      </c>
      <c r="K2083" s="17" t="n">
        <v>18</v>
      </c>
      <c r="L2083" s="16" t="n">
        <v>1</v>
      </c>
      <c r="M2083" s="18" t="n">
        <v>141699.1114740003</v>
      </c>
      <c r="N2083" s="18" t="n">
        <v>145970.8645771696</v>
      </c>
      <c r="O2083" s="19" t="n">
        <v>4271.753103169322</v>
      </c>
      <c r="P2083" s="20" t="n">
        <v>0.03014664706597773</v>
      </c>
      <c r="Q2083" s="27">
        <f>IF(O2083&gt;0,O2083,"")</f>
        <v/>
      </c>
      <c r="R2083" s="28">
        <f>IF(O2083&gt;0,P2083,"")</f>
        <v/>
      </c>
    </row>
    <row r="2084">
      <c r="A2084" t="inlineStr">
        <is>
          <t>360359</t>
        </is>
      </c>
      <c r="B2084" t="inlineStr">
        <is>
          <t>University Hospitals Ahuja Medical Center</t>
        </is>
      </c>
      <c r="C2084" t="inlineStr">
        <is>
          <t>Ohio</t>
        </is>
      </c>
      <c r="D2084" t="inlineStr">
        <is>
          <t>OH</t>
        </is>
      </c>
      <c r="E2084" t="inlineStr">
        <is>
          <t>East North Central</t>
        </is>
      </c>
      <c r="F2084" t="inlineStr">
        <is>
          <t>IPPS</t>
        </is>
      </c>
      <c r="G2084" s="16" t="n">
        <v>0.8767</v>
      </c>
      <c r="H2084" s="16" t="n">
        <v>0.8893</v>
      </c>
      <c r="I2084" s="16" t="n">
        <v>1.5945</v>
      </c>
      <c r="J2084" s="16" t="n">
        <v>1.5909</v>
      </c>
      <c r="K2084" s="17" t="n">
        <v>2712</v>
      </c>
      <c r="L2084" s="16" t="n">
        <v>1</v>
      </c>
      <c r="M2084" s="18" t="n">
        <v>26967964.63355773</v>
      </c>
      <c r="N2084" s="18" t="n">
        <v>27999674.72881107</v>
      </c>
      <c r="O2084" s="19" t="n">
        <v>1031710.095253341</v>
      </c>
      <c r="P2084" s="20" t="n">
        <v>0.03825687660423312</v>
      </c>
      <c r="Q2084" s="27">
        <f>IF(O2084&gt;0,O2084,"")</f>
        <v/>
      </c>
      <c r="R2084" s="28">
        <f>IF(O2084&gt;0,P2084,"")</f>
        <v/>
      </c>
    </row>
    <row r="2085">
      <c r="A2085" t="inlineStr">
        <is>
          <t>360360</t>
        </is>
      </c>
      <c r="B2085" t="inlineStr">
        <is>
          <t>Soin Medical Center</t>
        </is>
      </c>
      <c r="C2085" t="inlineStr">
        <is>
          <t>Ohio</t>
        </is>
      </c>
      <c r="D2085" t="inlineStr">
        <is>
          <t>OH</t>
        </is>
      </c>
      <c r="E2085" t="inlineStr">
        <is>
          <t>East North Central</t>
        </is>
      </c>
      <c r="F2085" t="inlineStr">
        <is>
          <t>Rural Referral Center (RRC)</t>
        </is>
      </c>
      <c r="G2085" s="16" t="n">
        <v>0.9407</v>
      </c>
      <c r="H2085" s="16" t="n">
        <v>0.9325</v>
      </c>
      <c r="I2085" s="16" t="n">
        <v>1.5077</v>
      </c>
      <c r="J2085" s="16" t="n">
        <v>1.498</v>
      </c>
      <c r="K2085" s="17" t="n">
        <v>2316</v>
      </c>
      <c r="L2085" s="16" t="n">
        <v>1</v>
      </c>
      <c r="M2085" s="18" t="n">
        <v>22712082.71976148</v>
      </c>
      <c r="N2085" s="18" t="n">
        <v>23162418.9032822</v>
      </c>
      <c r="O2085" s="19" t="n">
        <v>450336.1835207194</v>
      </c>
      <c r="P2085" s="20" t="n">
        <v>0.01982804435318862</v>
      </c>
      <c r="Q2085" s="27">
        <f>IF(O2085&gt;0,O2085,"")</f>
        <v/>
      </c>
      <c r="R2085" s="28">
        <f>IF(O2085&gt;0,P2085,"")</f>
        <v/>
      </c>
    </row>
    <row r="2086">
      <c r="A2086" t="inlineStr">
        <is>
          <t>360361</t>
        </is>
      </c>
      <c r="B2086" t="inlineStr">
        <is>
          <t>Kings Daughters Medical Center Ohio</t>
        </is>
      </c>
      <c r="C2086" t="inlineStr">
        <is>
          <t>Ohio</t>
        </is>
      </c>
      <c r="D2086" t="inlineStr">
        <is>
          <t>OH</t>
        </is>
      </c>
      <c r="E2086" t="inlineStr">
        <is>
          <t>East North Central</t>
        </is>
      </c>
      <c r="F2086" t="inlineStr">
        <is>
          <t>IPPS</t>
        </is>
      </c>
      <c r="G2086" s="16" t="n">
        <v>0.8767</v>
      </c>
      <c r="H2086" s="16" t="n">
        <v>0.8747</v>
      </c>
      <c r="I2086" s="16" t="n">
        <v>2.1106</v>
      </c>
      <c r="J2086" s="16" t="n">
        <v>2.1821</v>
      </c>
      <c r="K2086" s="17" t="n">
        <v>6</v>
      </c>
      <c r="L2086" s="16" t="n">
        <v>1</v>
      </c>
      <c r="M2086" s="18" t="n">
        <v>78975.27473531378</v>
      </c>
      <c r="N2086" s="18" t="n">
        <v>84140.43249647926</v>
      </c>
      <c r="O2086" s="19" t="n">
        <v>5165.157761165479</v>
      </c>
      <c r="P2086" s="20" t="n">
        <v>0.06540221326834941</v>
      </c>
      <c r="Q2086" s="27">
        <f>IF(O2086&gt;0,O2086,"")</f>
        <v/>
      </c>
      <c r="R2086" s="28">
        <f>IF(O2086&gt;0,P2086,"")</f>
        <v/>
      </c>
    </row>
    <row r="2087">
      <c r="A2087" t="inlineStr">
        <is>
          <t>360364</t>
        </is>
      </c>
      <c r="B2087" t="inlineStr">
        <is>
          <t>Cleveland Clinic Avon Hospital</t>
        </is>
      </c>
      <c r="C2087" t="inlineStr">
        <is>
          <t>Ohio</t>
        </is>
      </c>
      <c r="D2087" t="inlineStr">
        <is>
          <t>OH</t>
        </is>
      </c>
      <c r="E2087" t="inlineStr">
        <is>
          <t>East North Central</t>
        </is>
      </c>
      <c r="F2087" t="inlineStr">
        <is>
          <t>IPPS</t>
        </is>
      </c>
      <c r="G2087" s="16" t="n">
        <v>0.8767</v>
      </c>
      <c r="H2087" s="16" t="n">
        <v>0.8893</v>
      </c>
      <c r="I2087" s="16" t="n">
        <v>1.4359</v>
      </c>
      <c r="J2087" s="16" t="n">
        <v>1.4227</v>
      </c>
      <c r="K2087" s="17" t="n">
        <v>2499</v>
      </c>
      <c r="L2087" s="16" t="n">
        <v>1</v>
      </c>
      <c r="M2087" s="18" t="n">
        <v>22378161.96690516</v>
      </c>
      <c r="N2087" s="18" t="n">
        <v>23072784.34130207</v>
      </c>
      <c r="O2087" s="19" t="n">
        <v>694622.374396909</v>
      </c>
      <c r="P2087" s="20" t="n">
        <v>0.03104018888701311</v>
      </c>
      <c r="Q2087" s="27">
        <f>IF(O2087&gt;0,O2087,"")</f>
        <v/>
      </c>
      <c r="R2087" s="28">
        <f>IF(O2087&gt;0,P2087,"")</f>
        <v/>
      </c>
    </row>
    <row r="2088">
      <c r="A2088" t="inlineStr">
        <is>
          <t>360365</t>
        </is>
      </c>
      <c r="B2088" t="inlineStr">
        <is>
          <t>Avita Ontario</t>
        </is>
      </c>
      <c r="C2088" t="inlineStr">
        <is>
          <t>Ohio</t>
        </is>
      </c>
      <c r="D2088" t="inlineStr">
        <is>
          <t>OH</t>
        </is>
      </c>
      <c r="E2088" t="inlineStr">
        <is>
          <t>East North Central</t>
        </is>
      </c>
      <c r="F2088" t="inlineStr">
        <is>
          <t>IPPS</t>
        </is>
      </c>
      <c r="G2088" s="16" t="n">
        <v>0.9520999999999999</v>
      </c>
      <c r="H2088" s="16" t="n">
        <v>0.9782999999999999</v>
      </c>
      <c r="I2088" s="16" t="n">
        <v>1.5844</v>
      </c>
      <c r="J2088" s="16" t="n">
        <v>1.5867</v>
      </c>
      <c r="K2088" s="17" t="n">
        <v>403</v>
      </c>
      <c r="L2088" s="16" t="n">
        <v>1</v>
      </c>
      <c r="M2088" s="18" t="n">
        <v>4183583.813315514</v>
      </c>
      <c r="N2088" s="18" t="n">
        <v>4395590.715110095</v>
      </c>
      <c r="O2088" s="19" t="n">
        <v>212006.9017945812</v>
      </c>
      <c r="P2088" s="20" t="n">
        <v>0.05067590641301496</v>
      </c>
      <c r="Q2088" s="27">
        <f>IF(O2088&gt;0,O2088,"")</f>
        <v/>
      </c>
      <c r="R2088" s="28">
        <f>IF(O2088&gt;0,P2088,"")</f>
        <v/>
      </c>
    </row>
    <row r="2089">
      <c r="A2089" t="inlineStr">
        <is>
          <t>360367</t>
        </is>
      </c>
      <c r="B2089" t="inlineStr">
        <is>
          <t>Lake Health Beachwood Medical Center</t>
        </is>
      </c>
      <c r="C2089" t="inlineStr">
        <is>
          <t>Ohio</t>
        </is>
      </c>
      <c r="D2089" t="inlineStr">
        <is>
          <t>OH</t>
        </is>
      </c>
      <c r="E2089" t="inlineStr">
        <is>
          <t>East North Central</t>
        </is>
      </c>
      <c r="F2089" t="inlineStr">
        <is>
          <t>IPPS</t>
        </is>
      </c>
      <c r="G2089" s="16" t="n">
        <v>0.8767</v>
      </c>
      <c r="H2089" s="16" t="n">
        <v>0.8893</v>
      </c>
      <c r="I2089" s="16" t="n">
        <v>1.2475</v>
      </c>
      <c r="J2089" s="16" t="n">
        <v>1.2694</v>
      </c>
      <c r="K2089" s="17" t="n">
        <v>69</v>
      </c>
      <c r="L2089" s="16" t="n">
        <v>1</v>
      </c>
      <c r="M2089" s="18" t="n">
        <v>536813.7189289753</v>
      </c>
      <c r="N2089" s="18" t="n">
        <v>568418.2377685932</v>
      </c>
      <c r="O2089" s="19" t="n">
        <v>31604.51883961796</v>
      </c>
      <c r="P2089" s="20" t="n">
        <v>0.05887427561030624</v>
      </c>
      <c r="Q2089" s="27">
        <f>IF(O2089&gt;0,O2089,"")</f>
        <v/>
      </c>
      <c r="R2089" s="28">
        <f>IF(O2089&gt;0,P2089,"")</f>
        <v/>
      </c>
    </row>
    <row r="2090">
      <c r="A2090" t="inlineStr">
        <is>
          <t>360368</t>
        </is>
      </c>
      <c r="B2090" t="inlineStr">
        <is>
          <t>Kettering Health Troy</t>
        </is>
      </c>
      <c r="C2090" t="inlineStr">
        <is>
          <t>Ohio</t>
        </is>
      </c>
      <c r="D2090" t="inlineStr">
        <is>
          <t>OH</t>
        </is>
      </c>
      <c r="E2090" t="inlineStr">
        <is>
          <t>East North Central</t>
        </is>
      </c>
      <c r="F2090" t="inlineStr">
        <is>
          <t>IPPS</t>
        </is>
      </c>
      <c r="G2090" s="16" t="n">
        <v>0.9321</v>
      </c>
      <c r="H2090" s="16" t="n">
        <v>0.9109</v>
      </c>
      <c r="I2090" s="16" t="n">
        <v>1.2442</v>
      </c>
      <c r="J2090" s="16" t="n">
        <v>1.2264</v>
      </c>
      <c r="K2090" s="17" t="n">
        <v>467</v>
      </c>
      <c r="L2090" s="16" t="n">
        <v>1</v>
      </c>
      <c r="M2090" s="18" t="n">
        <v>3758372.529890862</v>
      </c>
      <c r="N2090" s="18" t="n">
        <v>3770245.583997595</v>
      </c>
      <c r="O2090" s="19" t="n">
        <v>11873.05410673283</v>
      </c>
      <c r="P2090" s="20" t="n">
        <v>0.003159094531557149</v>
      </c>
      <c r="Q2090" s="27">
        <f>IF(O2090&gt;0,O2090,"")</f>
        <v/>
      </c>
      <c r="R2090" s="28">
        <f>IF(O2090&gt;0,P2090,"")</f>
        <v/>
      </c>
    </row>
    <row r="2091">
      <c r="A2091" t="inlineStr">
        <is>
          <t>360374</t>
        </is>
      </c>
      <c r="B2091" t="inlineStr">
        <is>
          <t>Mercy Health Kings Mills Hospital Llc</t>
        </is>
      </c>
      <c r="C2091" t="inlineStr">
        <is>
          <t>Ohio</t>
        </is>
      </c>
      <c r="D2091" t="inlineStr">
        <is>
          <t>OH</t>
        </is>
      </c>
      <c r="E2091" t="inlineStr">
        <is>
          <t>East North Central</t>
        </is>
      </c>
      <c r="F2091" t="inlineStr">
        <is>
          <t>IPPS</t>
        </is>
      </c>
      <c r="G2091" s="16" t="n">
        <v>0.9231</v>
      </c>
      <c r="H2091" s="16" t="n">
        <v>0.8903</v>
      </c>
      <c r="I2091" s="16" t="n">
        <v>1.4243</v>
      </c>
      <c r="J2091" s="16" t="n">
        <v>1.4136</v>
      </c>
      <c r="K2091" s="17" t="n">
        <v>425</v>
      </c>
      <c r="L2091" s="16" t="n">
        <v>1</v>
      </c>
      <c r="M2091" s="18" t="n">
        <v>3892654.772396387</v>
      </c>
      <c r="N2091" s="18" t="n">
        <v>3901439.660578059</v>
      </c>
      <c r="O2091" s="19" t="n">
        <v>8784.888181671966</v>
      </c>
      <c r="P2091" s="20" t="n">
        <v>0.002256785842907881</v>
      </c>
      <c r="Q2091" s="27">
        <f>IF(O2091&gt;0,O2091,"")</f>
        <v/>
      </c>
      <c r="R2091" s="28">
        <f>IF(O2091&gt;0,P2091,"")</f>
        <v/>
      </c>
    </row>
    <row r="2092">
      <c r="A2092" t="inlineStr">
        <is>
          <t>370001</t>
        </is>
      </c>
      <c r="B2092" t="inlineStr">
        <is>
          <t>Hillcrest Medical Center</t>
        </is>
      </c>
      <c r="C2092" t="inlineStr">
        <is>
          <t>Oklahoma</t>
        </is>
      </c>
      <c r="D2092" t="inlineStr">
        <is>
          <t>OK</t>
        </is>
      </c>
      <c r="E2092" t="inlineStr">
        <is>
          <t>West South Central</t>
        </is>
      </c>
      <c r="F2092" t="inlineStr">
        <is>
          <t>Rural Referral Center (RRC)</t>
        </is>
      </c>
      <c r="G2092" s="16" t="n">
        <v>0.9023</v>
      </c>
      <c r="H2092" s="16" t="n">
        <v>0.8841</v>
      </c>
      <c r="I2092" s="16" t="n">
        <v>2.3023</v>
      </c>
      <c r="J2092" s="16" t="n">
        <v>2.3069</v>
      </c>
      <c r="K2092" s="17" t="n">
        <v>4490</v>
      </c>
      <c r="L2092" s="16" t="n">
        <v>1</v>
      </c>
      <c r="M2092" s="18" t="n">
        <v>65575633.95283721</v>
      </c>
      <c r="N2092" s="18" t="n">
        <v>66986852.96063616</v>
      </c>
      <c r="O2092" s="19" t="n">
        <v>1411219.007798947</v>
      </c>
      <c r="P2092" s="20" t="n">
        <v>0.02152047830469947</v>
      </c>
      <c r="Q2092" s="27">
        <f>IF(O2092&gt;0,O2092,"")</f>
        <v/>
      </c>
      <c r="R2092" s="28">
        <f>IF(O2092&gt;0,P2092,"")</f>
        <v/>
      </c>
    </row>
    <row r="2093">
      <c r="A2093" t="inlineStr">
        <is>
          <t>370002</t>
        </is>
      </c>
      <c r="B2093" t="inlineStr">
        <is>
          <t>Integris Health Woodward</t>
        </is>
      </c>
      <c r="C2093" t="inlineStr">
        <is>
          <t>Oklahoma</t>
        </is>
      </c>
      <c r="D2093" t="inlineStr">
        <is>
          <t>OK</t>
        </is>
      </c>
      <c r="E2093" t="inlineStr">
        <is>
          <t>West South Central</t>
        </is>
      </c>
      <c r="F2093" t="inlineStr">
        <is>
          <t>Sole Community Hospital (SCH)</t>
        </is>
      </c>
      <c r="G2093" s="16" t="n">
        <v>0.9072</v>
      </c>
      <c r="H2093" s="16" t="n">
        <v>0.9185</v>
      </c>
      <c r="I2093" s="16" t="n">
        <v>1.1879</v>
      </c>
      <c r="J2093" s="16" t="n">
        <v>1.176</v>
      </c>
      <c r="K2093" s="17" t="n">
        <v>353</v>
      </c>
      <c r="L2093" s="16" t="n">
        <v>1</v>
      </c>
      <c r="M2093" s="18" t="n">
        <v>2668646.354190622</v>
      </c>
      <c r="N2093" s="18" t="n">
        <v>2746396.984785199</v>
      </c>
      <c r="O2093" s="19" t="n">
        <v>77750.63059457624</v>
      </c>
      <c r="P2093" s="20" t="n">
        <v>0.02913485725543329</v>
      </c>
      <c r="Q2093" s="27">
        <f>IF(O2093&gt;0,O2093,"")</f>
        <v/>
      </c>
      <c r="R2093" s="28">
        <f>IF(O2093&gt;0,P2093,"")</f>
        <v/>
      </c>
    </row>
    <row r="2094">
      <c r="A2094" t="inlineStr">
        <is>
          <t>370004</t>
        </is>
      </c>
      <c r="B2094" t="inlineStr">
        <is>
          <t>Integris Miami Hospital</t>
        </is>
      </c>
      <c r="C2094" t="inlineStr">
        <is>
          <t>Oklahoma</t>
        </is>
      </c>
      <c r="D2094" t="inlineStr">
        <is>
          <t>OK</t>
        </is>
      </c>
      <c r="E2094" t="inlineStr">
        <is>
          <t>West South Central</t>
        </is>
      </c>
      <c r="F2094" t="inlineStr">
        <is>
          <t>Sole Community Hospital (SCH)</t>
        </is>
      </c>
      <c r="G2094" s="16" t="n">
        <v>0.9023</v>
      </c>
      <c r="H2094" s="16" t="n">
        <v>0.8687</v>
      </c>
      <c r="I2094" s="16" t="n">
        <v>1.1961</v>
      </c>
      <c r="J2094" s="16" t="n">
        <v>1.1802</v>
      </c>
      <c r="K2094" s="17" t="n">
        <v>290</v>
      </c>
      <c r="L2094" s="16" t="n">
        <v>1</v>
      </c>
      <c r="M2094" s="18" t="n">
        <v>2200390.349805776</v>
      </c>
      <c r="N2094" s="18" t="n">
        <v>2190671.468617053</v>
      </c>
      <c r="O2094" s="19" t="n">
        <v>-9718.881188723259</v>
      </c>
      <c r="P2094" s="20" t="n">
        <v>-0.004416889571244086</v>
      </c>
      <c r="Q2094" s="27">
        <f>IF(O2094&gt;0,O2094,"")</f>
        <v/>
      </c>
      <c r="R2094" s="28">
        <f>IF(O2094&gt;0,P2094,"")</f>
        <v/>
      </c>
    </row>
    <row r="2095">
      <c r="A2095" t="inlineStr">
        <is>
          <t>370006</t>
        </is>
      </c>
      <c r="B2095" t="inlineStr">
        <is>
          <t>Integris Health Ponca City</t>
        </is>
      </c>
      <c r="C2095" t="inlineStr">
        <is>
          <t>Oklahoma</t>
        </is>
      </c>
      <c r="D2095" t="inlineStr">
        <is>
          <t>OK</t>
        </is>
      </c>
      <c r="E2095" t="inlineStr">
        <is>
          <t>West South Central</t>
        </is>
      </c>
      <c r="F2095" t="inlineStr">
        <is>
          <t>SCH/RRC</t>
        </is>
      </c>
      <c r="G2095" s="16" t="n">
        <v>0.9023</v>
      </c>
      <c r="H2095" s="16" t="n">
        <v>0.8572</v>
      </c>
      <c r="I2095" s="16" t="n">
        <v>1.3384</v>
      </c>
      <c r="J2095" s="16" t="n">
        <v>1.3278</v>
      </c>
      <c r="K2095" s="17" t="n">
        <v>501</v>
      </c>
      <c r="L2095" s="16" t="n">
        <v>1</v>
      </c>
      <c r="M2095" s="18" t="n">
        <v>4253612.241319361</v>
      </c>
      <c r="N2095" s="18" t="n">
        <v>4224836.919311531</v>
      </c>
      <c r="O2095" s="19" t="n">
        <v>-28775.32200783025</v>
      </c>
      <c r="P2095" s="20" t="n">
        <v>-0.006764914236494883</v>
      </c>
      <c r="Q2095" s="27">
        <f>IF(O2095&gt;0,O2095,"")</f>
        <v/>
      </c>
      <c r="R2095" s="28">
        <f>IF(O2095&gt;0,P2095,"")</f>
        <v/>
      </c>
    </row>
    <row r="2096">
      <c r="A2096" t="inlineStr">
        <is>
          <t>370008</t>
        </is>
      </c>
      <c r="B2096" t="inlineStr">
        <is>
          <t>Norman Regional</t>
        </is>
      </c>
      <c r="C2096" t="inlineStr">
        <is>
          <t>Oklahoma</t>
        </is>
      </c>
      <c r="D2096" t="inlineStr">
        <is>
          <t>OK</t>
        </is>
      </c>
      <c r="E2096" t="inlineStr">
        <is>
          <t>West South Central</t>
        </is>
      </c>
      <c r="F2096" t="inlineStr">
        <is>
          <t>IPPS</t>
        </is>
      </c>
      <c r="G2096" s="16" t="n">
        <v>0.9023</v>
      </c>
      <c r="H2096" s="16" t="n">
        <v>0.8841</v>
      </c>
      <c r="I2096" s="16" t="n">
        <v>1.7854</v>
      </c>
      <c r="J2096" s="16" t="n">
        <v>1.7876</v>
      </c>
      <c r="K2096" s="17" t="n">
        <v>4801</v>
      </c>
      <c r="L2096" s="16" t="n">
        <v>1</v>
      </c>
      <c r="M2096" s="18" t="n">
        <v>54375276.67084133</v>
      </c>
      <c r="N2096" s="18" t="n">
        <v>55503007.56392889</v>
      </c>
      <c r="O2096" s="19" t="n">
        <v>1127730.893087566</v>
      </c>
      <c r="P2096" s="20" t="n">
        <v>0.02073977296546447</v>
      </c>
      <c r="Q2096" s="27">
        <f>IF(O2096&gt;0,O2096,"")</f>
        <v/>
      </c>
      <c r="R2096" s="28">
        <f>IF(O2096&gt;0,P2096,"")</f>
        <v/>
      </c>
    </row>
    <row r="2097">
      <c r="A2097" t="inlineStr">
        <is>
          <t>370013</t>
        </is>
      </c>
      <c r="B2097" t="inlineStr">
        <is>
          <t>Mercy Hospital Oklahoma City, Inc</t>
        </is>
      </c>
      <c r="C2097" t="inlineStr">
        <is>
          <t>Oklahoma</t>
        </is>
      </c>
      <c r="D2097" t="inlineStr">
        <is>
          <t>OK</t>
        </is>
      </c>
      <c r="E2097" t="inlineStr">
        <is>
          <t>West South Central</t>
        </is>
      </c>
      <c r="F2097" t="inlineStr">
        <is>
          <t>Rural Referral Center (RRC)</t>
        </is>
      </c>
      <c r="G2097" s="16" t="n">
        <v>0.9023</v>
      </c>
      <c r="H2097" s="16" t="n">
        <v>0.8841</v>
      </c>
      <c r="I2097" s="16" t="n">
        <v>1.9024</v>
      </c>
      <c r="J2097" s="16" t="n">
        <v>1.8967</v>
      </c>
      <c r="K2097" s="17" t="n">
        <v>5343</v>
      </c>
      <c r="L2097" s="16" t="n">
        <v>1</v>
      </c>
      <c r="M2097" s="18" t="n">
        <v>64479439.67220169</v>
      </c>
      <c r="N2097" s="18" t="n">
        <v>65538769.54473786</v>
      </c>
      <c r="O2097" s="19" t="n">
        <v>1059329.872536168</v>
      </c>
      <c r="P2097" s="20" t="n">
        <v>0.01642895592644029</v>
      </c>
      <c r="Q2097" s="27">
        <f>IF(O2097&gt;0,O2097,"")</f>
        <v/>
      </c>
      <c r="R2097" s="28">
        <f>IF(O2097&gt;0,P2097,"")</f>
        <v/>
      </c>
    </row>
    <row r="2098">
      <c r="A2098" t="inlineStr">
        <is>
          <t>370014</t>
        </is>
      </c>
      <c r="B2098" t="inlineStr">
        <is>
          <t>Alliancehealth Durant</t>
        </is>
      </c>
      <c r="C2098" t="inlineStr">
        <is>
          <t>Oklahoma</t>
        </is>
      </c>
      <c r="D2098" t="inlineStr">
        <is>
          <t>OK</t>
        </is>
      </c>
      <c r="E2098" t="inlineStr">
        <is>
          <t>West South Central</t>
        </is>
      </c>
      <c r="F2098" t="inlineStr">
        <is>
          <t>Rural Referral Center (RRC)</t>
        </is>
      </c>
      <c r="G2098" s="16" t="n">
        <v>0.9072</v>
      </c>
      <c r="H2098" s="16" t="n">
        <v>0.9185</v>
      </c>
      <c r="I2098" s="16" t="n">
        <v>1.3669</v>
      </c>
      <c r="J2098" s="16" t="n">
        <v>1.3557</v>
      </c>
      <c r="K2098" s="17" t="n">
        <v>1750</v>
      </c>
      <c r="L2098" s="16" t="n">
        <v>1</v>
      </c>
      <c r="M2098" s="18" t="n">
        <v>15223384.96673501</v>
      </c>
      <c r="N2098" s="18" t="n">
        <v>15695781.02772702</v>
      </c>
      <c r="O2098" s="19" t="n">
        <v>472396.0609920174</v>
      </c>
      <c r="P2098" s="20" t="n">
        <v>0.03103094758650994</v>
      </c>
      <c r="Q2098" s="27">
        <f>IF(O2098&gt;0,O2098,"")</f>
        <v/>
      </c>
      <c r="R2098" s="28">
        <f>IF(O2098&gt;0,P2098,"")</f>
        <v/>
      </c>
    </row>
    <row r="2099">
      <c r="A2099" t="inlineStr">
        <is>
          <t>370015</t>
        </is>
      </c>
      <c r="B2099" t="inlineStr">
        <is>
          <t>Hillcrest Hospital Pryor</t>
        </is>
      </c>
      <c r="C2099" t="inlineStr">
        <is>
          <t>Oklahoma</t>
        </is>
      </c>
      <c r="D2099" t="inlineStr">
        <is>
          <t>OK</t>
        </is>
      </c>
      <c r="E2099" t="inlineStr">
        <is>
          <t>West South Central</t>
        </is>
      </c>
      <c r="F2099" t="inlineStr">
        <is>
          <t>IPPS</t>
        </is>
      </c>
      <c r="G2099" s="16" t="n">
        <v>0.9023</v>
      </c>
      <c r="H2099" s="16" t="n">
        <v>0.8572</v>
      </c>
      <c r="I2099" s="16" t="n">
        <v>1.1005</v>
      </c>
      <c r="J2099" s="16" t="n">
        <v>1.0856</v>
      </c>
      <c r="K2099" s="17" t="n">
        <v>119</v>
      </c>
      <c r="L2099" s="16" t="n">
        <v>1</v>
      </c>
      <c r="M2099" s="18" t="n">
        <v>830751.7247588846</v>
      </c>
      <c r="N2099" s="18" t="n">
        <v>820458.002796857</v>
      </c>
      <c r="O2099" s="19" t="n">
        <v>-10293.7219620276</v>
      </c>
      <c r="P2099" s="20" t="n">
        <v>-0.01239085235124276</v>
      </c>
      <c r="Q2099" s="27">
        <f>IF(O2099&gt;0,O2099,"")</f>
        <v/>
      </c>
      <c r="R2099" s="28">
        <f>IF(O2099&gt;0,P2099,"")</f>
        <v/>
      </c>
    </row>
    <row r="2100">
      <c r="A2100" t="inlineStr">
        <is>
          <t>370016</t>
        </is>
      </c>
      <c r="B2100" t="inlineStr">
        <is>
          <t>Integris Health Enid Hospital</t>
        </is>
      </c>
      <c r="C2100" t="inlineStr">
        <is>
          <t>Oklahoma</t>
        </is>
      </c>
      <c r="D2100" t="inlineStr">
        <is>
          <t>OK</t>
        </is>
      </c>
      <c r="E2100" t="inlineStr">
        <is>
          <t>West South Central</t>
        </is>
      </c>
      <c r="F2100" t="inlineStr">
        <is>
          <t>IPPS</t>
        </is>
      </c>
      <c r="G2100" s="16" t="n">
        <v>0.9023</v>
      </c>
      <c r="H2100" s="16" t="n">
        <v>0.9067</v>
      </c>
      <c r="I2100" s="16" t="n">
        <v>1.4307</v>
      </c>
      <c r="J2100" s="16" t="n">
        <v>1.4227</v>
      </c>
      <c r="K2100" s="17" t="n">
        <v>782</v>
      </c>
      <c r="L2100" s="16" t="n">
        <v>1</v>
      </c>
      <c r="M2100" s="18" t="n">
        <v>7097241.339673742</v>
      </c>
      <c r="N2100" s="18" t="n">
        <v>7303684.764636577</v>
      </c>
      <c r="O2100" s="19" t="n">
        <v>206443.4249628354</v>
      </c>
      <c r="P2100" s="20" t="n">
        <v>0.02908784062461169</v>
      </c>
      <c r="Q2100" s="27">
        <f>IF(O2100&gt;0,O2100,"")</f>
        <v/>
      </c>
      <c r="R2100" s="28">
        <f>IF(O2100&gt;0,P2100,"")</f>
        <v/>
      </c>
    </row>
    <row r="2101">
      <c r="A2101" t="inlineStr">
        <is>
          <t>370018</t>
        </is>
      </c>
      <c r="B2101" t="inlineStr">
        <is>
          <t>Ascension St John Jane Phillips</t>
        </is>
      </c>
      <c r="C2101" t="inlineStr">
        <is>
          <t>Oklahoma</t>
        </is>
      </c>
      <c r="D2101" t="inlineStr">
        <is>
          <t>OK</t>
        </is>
      </c>
      <c r="E2101" t="inlineStr">
        <is>
          <t>West South Central</t>
        </is>
      </c>
      <c r="F2101" t="inlineStr">
        <is>
          <t>SCH/RRC</t>
        </is>
      </c>
      <c r="G2101" s="16" t="n">
        <v>0.9023</v>
      </c>
      <c r="H2101" s="16" t="n">
        <v>0.8572</v>
      </c>
      <c r="I2101" s="16" t="n">
        <v>1.7157</v>
      </c>
      <c r="J2101" s="16" t="n">
        <v>1.7106</v>
      </c>
      <c r="K2101" s="17" t="n">
        <v>1656</v>
      </c>
      <c r="L2101" s="16" t="n">
        <v>1</v>
      </c>
      <c r="M2101" s="18" t="n">
        <v>18023367.03930271</v>
      </c>
      <c r="N2101" s="18" t="n">
        <v>17990712.3433396</v>
      </c>
      <c r="O2101" s="19" t="n">
        <v>-32654.69596310705</v>
      </c>
      <c r="P2101" s="20" t="n">
        <v>-0.001811797756318145</v>
      </c>
      <c r="Q2101" s="27">
        <f>IF(O2101&gt;0,O2101,"")</f>
        <v/>
      </c>
      <c r="R2101" s="28">
        <f>IF(O2101&gt;0,P2101,"")</f>
        <v/>
      </c>
    </row>
    <row r="2102">
      <c r="A2102" t="inlineStr">
        <is>
          <t>370019</t>
        </is>
      </c>
      <c r="B2102" t="inlineStr">
        <is>
          <t>Great Plains Regional Medical Center</t>
        </is>
      </c>
      <c r="C2102" t="inlineStr">
        <is>
          <t>Oklahoma</t>
        </is>
      </c>
      <c r="D2102" t="inlineStr">
        <is>
          <t>OK</t>
        </is>
      </c>
      <c r="E2102" t="inlineStr">
        <is>
          <t>West South Central</t>
        </is>
      </c>
      <c r="F2102" t="inlineStr">
        <is>
          <t>Sole Community Hospital (SCH)</t>
        </is>
      </c>
      <c r="G2102" s="16" t="n">
        <v>0.9023</v>
      </c>
      <c r="H2102" s="16" t="n">
        <v>0.8572</v>
      </c>
      <c r="I2102" s="16" t="n">
        <v>1.6019</v>
      </c>
      <c r="J2102" s="16" t="n">
        <v>1.6002</v>
      </c>
      <c r="K2102" s="17" t="n">
        <v>304</v>
      </c>
      <c r="L2102" s="16" t="n">
        <v>1</v>
      </c>
      <c r="M2102" s="18" t="n">
        <v>3089180.098572019</v>
      </c>
      <c r="N2102" s="18" t="n">
        <v>3089494.377170982</v>
      </c>
      <c r="O2102" s="19" t="n">
        <v>314.278598963283</v>
      </c>
      <c r="P2102" s="20" t="n">
        <v>0.0001017352789203061</v>
      </c>
      <c r="Q2102" s="27">
        <f>IF(O2102&gt;0,O2102,"")</f>
        <v/>
      </c>
      <c r="R2102" s="28">
        <f>IF(O2102&gt;0,P2102,"")</f>
        <v/>
      </c>
    </row>
    <row r="2103">
      <c r="A2103" t="inlineStr">
        <is>
          <t>370020</t>
        </is>
      </c>
      <c r="B2103" t="inlineStr">
        <is>
          <t>Mercy Hospital Ada</t>
        </is>
      </c>
      <c r="C2103" t="inlineStr">
        <is>
          <t>Oklahoma</t>
        </is>
      </c>
      <c r="D2103" t="inlineStr">
        <is>
          <t>OK</t>
        </is>
      </c>
      <c r="E2103" t="inlineStr">
        <is>
          <t>West South Central</t>
        </is>
      </c>
      <c r="F2103" t="inlineStr">
        <is>
          <t>SCH/RRC</t>
        </is>
      </c>
      <c r="G2103" s="16" t="n">
        <v>0.9023</v>
      </c>
      <c r="H2103" s="16" t="n">
        <v>0.8841</v>
      </c>
      <c r="I2103" s="16" t="n">
        <v>1.616</v>
      </c>
      <c r="J2103" s="16" t="n">
        <v>1.6065</v>
      </c>
      <c r="K2103" s="17" t="n">
        <v>1413</v>
      </c>
      <c r="L2103" s="16" t="n">
        <v>1</v>
      </c>
      <c r="M2103" s="18" t="n">
        <v>14484975.38802634</v>
      </c>
      <c r="N2103" s="18" t="n">
        <v>14680382.00923743</v>
      </c>
      <c r="O2103" s="19" t="n">
        <v>195406.6212110966</v>
      </c>
      <c r="P2103" s="20" t="n">
        <v>0.0134902970820803</v>
      </c>
      <c r="Q2103" s="27">
        <f>IF(O2103&gt;0,O2103,"")</f>
        <v/>
      </c>
      <c r="R2103" s="28">
        <f>IF(O2103&gt;0,P2103,"")</f>
        <v/>
      </c>
    </row>
    <row r="2104">
      <c r="A2104" t="inlineStr">
        <is>
          <t>370022</t>
        </is>
      </c>
      <c r="B2104" t="inlineStr">
        <is>
          <t>Jackson County Memorial Hospital Authority</t>
        </is>
      </c>
      <c r="C2104" t="inlineStr">
        <is>
          <t>Oklahoma</t>
        </is>
      </c>
      <c r="D2104" t="inlineStr">
        <is>
          <t>OK</t>
        </is>
      </c>
      <c r="E2104" t="inlineStr">
        <is>
          <t>West South Central</t>
        </is>
      </c>
      <c r="F2104" t="inlineStr">
        <is>
          <t>SCH/RRC</t>
        </is>
      </c>
      <c r="G2104" s="16" t="n">
        <v>0.9072</v>
      </c>
      <c r="H2104" s="16" t="n">
        <v>0.9185</v>
      </c>
      <c r="I2104" s="16" t="n">
        <v>1.4937</v>
      </c>
      <c r="J2104" s="16" t="n">
        <v>1.4835</v>
      </c>
      <c r="K2104" s="17" t="n">
        <v>717</v>
      </c>
      <c r="L2104" s="16" t="n">
        <v>1</v>
      </c>
      <c r="M2104" s="18" t="n">
        <v>6815833.525073528</v>
      </c>
      <c r="N2104" s="18" t="n">
        <v>7037007.158293298</v>
      </c>
      <c r="O2104" s="19" t="n">
        <v>221173.6332197702</v>
      </c>
      <c r="P2104" s="20" t="n">
        <v>0.03244997584024533</v>
      </c>
      <c r="Q2104" s="27">
        <f>IF(O2104&gt;0,O2104,"")</f>
        <v/>
      </c>
      <c r="R2104" s="28">
        <f>IF(O2104&gt;0,P2104,"")</f>
        <v/>
      </c>
    </row>
    <row r="2105">
      <c r="A2105" t="inlineStr">
        <is>
          <t>370023</t>
        </is>
      </c>
      <c r="B2105" t="inlineStr">
        <is>
          <t>Duncan Regional Hospital, Inc</t>
        </is>
      </c>
      <c r="C2105" t="inlineStr">
        <is>
          <t>Oklahoma</t>
        </is>
      </c>
      <c r="D2105" t="inlineStr">
        <is>
          <t>OK</t>
        </is>
      </c>
      <c r="E2105" t="inlineStr">
        <is>
          <t>West South Central</t>
        </is>
      </c>
      <c r="F2105" t="inlineStr">
        <is>
          <t>Sole Community Hospital (SCH)</t>
        </is>
      </c>
      <c r="G2105" s="16" t="n">
        <v>0.9023</v>
      </c>
      <c r="H2105" s="16" t="n">
        <v>0.8841</v>
      </c>
      <c r="I2105" s="16" t="n">
        <v>1.5505</v>
      </c>
      <c r="J2105" s="16" t="n">
        <v>1.5384</v>
      </c>
      <c r="K2105" s="17" t="n">
        <v>1583</v>
      </c>
      <c r="L2105" s="16" t="n">
        <v>1</v>
      </c>
      <c r="M2105" s="18" t="n">
        <v>15569939.63358736</v>
      </c>
      <c r="N2105" s="18" t="n">
        <v>15749423.13403735</v>
      </c>
      <c r="O2105" s="19" t="n">
        <v>179483.5004499909</v>
      </c>
      <c r="P2105" s="20" t="n">
        <v>0.01152756559587491</v>
      </c>
      <c r="Q2105" s="27">
        <f>IF(O2105&gt;0,O2105,"")</f>
        <v/>
      </c>
      <c r="R2105" s="28">
        <f>IF(O2105&gt;0,P2105,"")</f>
        <v/>
      </c>
    </row>
    <row r="2106">
      <c r="A2106" t="inlineStr">
        <is>
          <t>370025</t>
        </is>
      </c>
      <c r="B2106" t="inlineStr">
        <is>
          <t>Saint Francis Hospital Muskogee</t>
        </is>
      </c>
      <c r="C2106" t="inlineStr">
        <is>
          <t>Oklahoma</t>
        </is>
      </c>
      <c r="D2106" t="inlineStr">
        <is>
          <t>OK</t>
        </is>
      </c>
      <c r="E2106" t="inlineStr">
        <is>
          <t>West South Central</t>
        </is>
      </c>
      <c r="F2106" t="inlineStr">
        <is>
          <t>Rural Referral Center (RRC)</t>
        </is>
      </c>
      <c r="G2106" s="16" t="n">
        <v>0.9023</v>
      </c>
      <c r="H2106" s="16" t="n">
        <v>0.8572</v>
      </c>
      <c r="I2106" s="16" t="n">
        <v>1.6751</v>
      </c>
      <c r="J2106" s="16" t="n">
        <v>1.6649</v>
      </c>
      <c r="K2106" s="17" t="n">
        <v>2994</v>
      </c>
      <c r="L2106" s="16" t="n">
        <v>1</v>
      </c>
      <c r="M2106" s="18" t="n">
        <v>31814622.75853192</v>
      </c>
      <c r="N2106" s="18" t="n">
        <v>31657710.89988051</v>
      </c>
      <c r="O2106" s="19" t="n">
        <v>-156911.8586514145</v>
      </c>
      <c r="P2106" s="20" t="n">
        <v>-0.004932067239720279</v>
      </c>
      <c r="Q2106" s="27">
        <f>IF(O2106&gt;0,O2106,"")</f>
        <v/>
      </c>
      <c r="R2106" s="28">
        <f>IF(O2106&gt;0,P2106,"")</f>
        <v/>
      </c>
    </row>
    <row r="2107">
      <c r="A2107" t="inlineStr">
        <is>
          <t>370026</t>
        </is>
      </c>
      <c r="B2107" t="inlineStr">
        <is>
          <t>St Mary'S Regional Medical Center</t>
        </is>
      </c>
      <c r="C2107" t="inlineStr">
        <is>
          <t>Oklahoma</t>
        </is>
      </c>
      <c r="D2107" t="inlineStr">
        <is>
          <t>OK</t>
        </is>
      </c>
      <c r="E2107" t="inlineStr">
        <is>
          <t>West South Central</t>
        </is>
      </c>
      <c r="F2107" t="inlineStr">
        <is>
          <t>IPPS</t>
        </is>
      </c>
      <c r="G2107" s="16" t="n">
        <v>0.9023</v>
      </c>
      <c r="H2107" s="16" t="n">
        <v>0.9067</v>
      </c>
      <c r="I2107" s="16" t="n">
        <v>1.6766</v>
      </c>
      <c r="J2107" s="16" t="n">
        <v>1.6681</v>
      </c>
      <c r="K2107" s="17" t="n">
        <v>1142</v>
      </c>
      <c r="L2107" s="16" t="n">
        <v>1</v>
      </c>
      <c r="M2107" s="18" t="n">
        <v>12145903.01777658</v>
      </c>
      <c r="N2107" s="18" t="n">
        <v>12505760.92648546</v>
      </c>
      <c r="O2107" s="19" t="n">
        <v>359857.9087088779</v>
      </c>
      <c r="P2107" s="20" t="n">
        <v>0.02962792541503046</v>
      </c>
      <c r="Q2107" s="27">
        <f>IF(O2107&gt;0,O2107,"")</f>
        <v/>
      </c>
      <c r="R2107" s="28">
        <f>IF(O2107&gt;0,P2107,"")</f>
        <v/>
      </c>
    </row>
    <row r="2108">
      <c r="A2108" t="inlineStr">
        <is>
          <t>370028</t>
        </is>
      </c>
      <c r="B2108" t="inlineStr">
        <is>
          <t>Integris Baptist Medical Center, Inc</t>
        </is>
      </c>
      <c r="C2108" t="inlineStr">
        <is>
          <t>Oklahoma</t>
        </is>
      </c>
      <c r="D2108" t="inlineStr">
        <is>
          <t>OK</t>
        </is>
      </c>
      <c r="E2108" t="inlineStr">
        <is>
          <t>West South Central</t>
        </is>
      </c>
      <c r="F2108" t="inlineStr">
        <is>
          <t>Rural Referral Center (RRC)</t>
        </is>
      </c>
      <c r="G2108" s="16" t="n">
        <v>0.9023</v>
      </c>
      <c r="H2108" s="16" t="n">
        <v>0.8841</v>
      </c>
      <c r="I2108" s="16" t="n">
        <v>2.3305</v>
      </c>
      <c r="J2108" s="16" t="n">
        <v>2.3403</v>
      </c>
      <c r="K2108" s="17" t="n">
        <v>7680</v>
      </c>
      <c r="L2108" s="16" t="n">
        <v>1</v>
      </c>
      <c r="M2108" s="18" t="n">
        <v>113538870.7970667</v>
      </c>
      <c r="N2108" s="18" t="n">
        <v>116237756.1452764</v>
      </c>
      <c r="O2108" s="19" t="n">
        <v>2698885.348209664</v>
      </c>
      <c r="P2108" s="20" t="n">
        <v>0.02377058472805765</v>
      </c>
      <c r="Q2108" s="27">
        <f>IF(O2108&gt;0,O2108,"")</f>
        <v/>
      </c>
      <c r="R2108" s="28">
        <f>IF(O2108&gt;0,P2108,"")</f>
        <v/>
      </c>
    </row>
    <row r="2109">
      <c r="A2109" t="inlineStr">
        <is>
          <t>370034</t>
        </is>
      </c>
      <c r="B2109" t="inlineStr">
        <is>
          <t>Mcalester Regional Health Center</t>
        </is>
      </c>
      <c r="C2109" t="inlineStr">
        <is>
          <t>Oklahoma</t>
        </is>
      </c>
      <c r="D2109" t="inlineStr">
        <is>
          <t>OK</t>
        </is>
      </c>
      <c r="E2109" t="inlineStr">
        <is>
          <t>West South Central</t>
        </is>
      </c>
      <c r="F2109" t="inlineStr">
        <is>
          <t>SCH/RRC</t>
        </is>
      </c>
      <c r="G2109" s="16" t="n">
        <v>0.9023</v>
      </c>
      <c r="H2109" s="16" t="n">
        <v>0.8572</v>
      </c>
      <c r="I2109" s="16" t="n">
        <v>1.5038</v>
      </c>
      <c r="J2109" s="16" t="n">
        <v>1.4951</v>
      </c>
      <c r="K2109" s="17" t="n">
        <v>1008</v>
      </c>
      <c r="L2109" s="16" t="n">
        <v>1</v>
      </c>
      <c r="M2109" s="18" t="n">
        <v>9615787.470492404</v>
      </c>
      <c r="N2109" s="18" t="n">
        <v>9571286.869681589</v>
      </c>
      <c r="O2109" s="19" t="n">
        <v>-44500.60081081465</v>
      </c>
      <c r="P2109" s="20" t="n">
        <v>-0.004627868590832724</v>
      </c>
      <c r="Q2109" s="27">
        <f>IF(O2109&gt;0,O2109,"")</f>
        <v/>
      </c>
      <c r="R2109" s="28">
        <f>IF(O2109&gt;0,P2109,"")</f>
        <v/>
      </c>
    </row>
    <row r="2110">
      <c r="A2110" t="inlineStr">
        <is>
          <t>370037</t>
        </is>
      </c>
      <c r="B2110" t="inlineStr">
        <is>
          <t>Ssm Health St Anthony Hospital - Oklahoma City</t>
        </is>
      </c>
      <c r="C2110" t="inlineStr">
        <is>
          <t>Oklahoma</t>
        </is>
      </c>
      <c r="D2110" t="inlineStr">
        <is>
          <t>OK</t>
        </is>
      </c>
      <c r="E2110" t="inlineStr">
        <is>
          <t>West South Central</t>
        </is>
      </c>
      <c r="F2110" t="inlineStr">
        <is>
          <t>Rural Referral Center (RRC)</t>
        </is>
      </c>
      <c r="G2110" s="16" t="n">
        <v>0.9023</v>
      </c>
      <c r="H2110" s="16" t="n">
        <v>0.9067</v>
      </c>
      <c r="I2110" s="16" t="n">
        <v>2.2099</v>
      </c>
      <c r="J2110" s="16" t="n">
        <v>2.2185</v>
      </c>
      <c r="K2110" s="17" t="n">
        <v>4490</v>
      </c>
      <c r="L2110" s="16" t="n">
        <v>1</v>
      </c>
      <c r="M2110" s="18" t="n">
        <v>62943835.93466316</v>
      </c>
      <c r="N2110" s="18" t="n">
        <v>65392465.17514125</v>
      </c>
      <c r="O2110" s="19" t="n">
        <v>2448629.240478091</v>
      </c>
      <c r="P2110" s="20" t="n">
        <v>0.03890181149779007</v>
      </c>
      <c r="Q2110" s="27">
        <f>IF(O2110&gt;0,O2110,"")</f>
        <v/>
      </c>
      <c r="R2110" s="28">
        <f>IF(O2110&gt;0,P2110,"")</f>
        <v/>
      </c>
    </row>
    <row r="2111">
      <c r="A2111" t="inlineStr">
        <is>
          <t>370039</t>
        </is>
      </c>
      <c r="B2111" t="inlineStr">
        <is>
          <t>Hillcrest Hospital Claremore</t>
        </is>
      </c>
      <c r="C2111" t="inlineStr">
        <is>
          <t>Oklahoma</t>
        </is>
      </c>
      <c r="D2111" t="inlineStr">
        <is>
          <t>OK</t>
        </is>
      </c>
      <c r="E2111" t="inlineStr">
        <is>
          <t>West South Central</t>
        </is>
      </c>
      <c r="F2111" t="inlineStr">
        <is>
          <t>IPPS</t>
        </is>
      </c>
      <c r="G2111" s="16" t="n">
        <v>0.9023</v>
      </c>
      <c r="H2111" s="16" t="n">
        <v>0.8572</v>
      </c>
      <c r="I2111" s="16" t="n">
        <v>1.4228</v>
      </c>
      <c r="J2111" s="16" t="n">
        <v>1.4159</v>
      </c>
      <c r="K2111" s="17" t="n">
        <v>433</v>
      </c>
      <c r="L2111" s="16" t="n">
        <v>1</v>
      </c>
      <c r="M2111" s="18" t="n">
        <v>3908102.954549654</v>
      </c>
      <c r="N2111" s="18" t="n">
        <v>3893678.038147284</v>
      </c>
      <c r="O2111" s="19" t="n">
        <v>-14424.91640237067</v>
      </c>
      <c r="P2111" s="20" t="n">
        <v>-0.003691027736507752</v>
      </c>
      <c r="Q2111" s="27">
        <f>IF(O2111&gt;0,O2111,"")</f>
        <v/>
      </c>
      <c r="R2111" s="28">
        <f>IF(O2111&gt;0,P2111,"")</f>
        <v/>
      </c>
    </row>
    <row r="2112">
      <c r="A2112" t="inlineStr">
        <is>
          <t>370047</t>
        </is>
      </c>
      <c r="B2112" t="inlineStr">
        <is>
          <t>Mercy Hospital Ardmore, Inc</t>
        </is>
      </c>
      <c r="C2112" t="inlineStr">
        <is>
          <t>Oklahoma</t>
        </is>
      </c>
      <c r="D2112" t="inlineStr">
        <is>
          <t>OK</t>
        </is>
      </c>
      <c r="E2112" t="inlineStr">
        <is>
          <t>West South Central</t>
        </is>
      </c>
      <c r="F2112" t="inlineStr">
        <is>
          <t>SCH/RRC</t>
        </is>
      </c>
      <c r="G2112" s="16" t="n">
        <v>0.9023</v>
      </c>
      <c r="H2112" s="16" t="n">
        <v>0.8841</v>
      </c>
      <c r="I2112" s="16" t="n">
        <v>1.5446</v>
      </c>
      <c r="J2112" s="16" t="n">
        <v>1.5351</v>
      </c>
      <c r="K2112" s="17" t="n">
        <v>2020</v>
      </c>
      <c r="L2112" s="16" t="n">
        <v>1</v>
      </c>
      <c r="M2112" s="18" t="n">
        <v>19792545.10292417</v>
      </c>
      <c r="N2112" s="18" t="n">
        <v>20054069.06223738</v>
      </c>
      <c r="O2112" s="19" t="n">
        <v>261523.9593132101</v>
      </c>
      <c r="P2112" s="20" t="n">
        <v>0.0132132556956797</v>
      </c>
      <c r="Q2112" s="27">
        <f>IF(O2112&gt;0,O2112,"")</f>
        <v/>
      </c>
      <c r="R2112" s="28">
        <f>IF(O2112&gt;0,P2112,"")</f>
        <v/>
      </c>
    </row>
    <row r="2113">
      <c r="A2113" t="inlineStr">
        <is>
          <t>370049</t>
        </is>
      </c>
      <c r="B2113" t="inlineStr">
        <is>
          <t>Stillwater Medical Center</t>
        </is>
      </c>
      <c r="C2113" t="inlineStr">
        <is>
          <t>Oklahoma</t>
        </is>
      </c>
      <c r="D2113" t="inlineStr">
        <is>
          <t>OK</t>
        </is>
      </c>
      <c r="E2113" t="inlineStr">
        <is>
          <t>West South Central</t>
        </is>
      </c>
      <c r="F2113" t="inlineStr">
        <is>
          <t>SCH/RRC</t>
        </is>
      </c>
      <c r="G2113" s="16" t="n">
        <v>0.9023</v>
      </c>
      <c r="H2113" s="16" t="n">
        <v>0.9067</v>
      </c>
      <c r="I2113" s="16" t="n">
        <v>1.6023</v>
      </c>
      <c r="J2113" s="16" t="n">
        <v>1.6011</v>
      </c>
      <c r="K2113" s="17" t="n">
        <v>2265</v>
      </c>
      <c r="L2113" s="16" t="n">
        <v>1</v>
      </c>
      <c r="M2113" s="18" t="n">
        <v>23022171.37081563</v>
      </c>
      <c r="N2113" s="18" t="n">
        <v>23807215.30495943</v>
      </c>
      <c r="O2113" s="19" t="n">
        <v>785043.934143804</v>
      </c>
      <c r="P2113" s="20" t="n">
        <v>0.03409947400265536</v>
      </c>
      <c r="Q2113" s="27">
        <f>IF(O2113&gt;0,O2113,"")</f>
        <v/>
      </c>
      <c r="R2113" s="28">
        <f>IF(O2113&gt;0,P2113,"")</f>
        <v/>
      </c>
    </row>
    <row r="2114">
      <c r="A2114" t="inlineStr">
        <is>
          <t>370054</t>
        </is>
      </c>
      <c r="B2114" t="inlineStr">
        <is>
          <t>Grady Memorial Hospital</t>
        </is>
      </c>
      <c r="C2114" t="inlineStr">
        <is>
          <t>Oklahoma</t>
        </is>
      </c>
      <c r="D2114" t="inlineStr">
        <is>
          <t>OK</t>
        </is>
      </c>
      <c r="E2114" t="inlineStr">
        <is>
          <t>West South Central</t>
        </is>
      </c>
      <c r="F2114" t="inlineStr">
        <is>
          <t>SCH/RRC</t>
        </is>
      </c>
      <c r="G2114" s="16" t="n">
        <v>0.9023</v>
      </c>
      <c r="H2114" s="16" t="n">
        <v>0.8572</v>
      </c>
      <c r="I2114" s="16" t="n">
        <v>1.193</v>
      </c>
      <c r="J2114" s="16" t="n">
        <v>1.1883</v>
      </c>
      <c r="K2114" s="17" t="n">
        <v>481</v>
      </c>
      <c r="L2114" s="16" t="n">
        <v>1</v>
      </c>
      <c r="M2114" s="18" t="n">
        <v>3640154.051241529</v>
      </c>
      <c r="N2114" s="18" t="n">
        <v>3630034.335750559</v>
      </c>
      <c r="O2114" s="19" t="n">
        <v>-10119.71549097029</v>
      </c>
      <c r="P2114" s="20" t="n">
        <v>-0.002780023962864653</v>
      </c>
      <c r="Q2114" s="27">
        <f>IF(O2114&gt;0,O2114,"")</f>
        <v/>
      </c>
      <c r="R2114" s="28">
        <f>IF(O2114&gt;0,P2114,"")</f>
        <v/>
      </c>
    </row>
    <row r="2115">
      <c r="A2115" t="inlineStr">
        <is>
          <t>370056</t>
        </is>
      </c>
      <c r="B2115" t="inlineStr">
        <is>
          <t>Memorial Health</t>
        </is>
      </c>
      <c r="C2115" t="inlineStr">
        <is>
          <t>Oklahoma</t>
        </is>
      </c>
      <c r="D2115" t="inlineStr">
        <is>
          <t>OK</t>
        </is>
      </c>
      <c r="E2115" t="inlineStr">
        <is>
          <t>West South Central</t>
        </is>
      </c>
      <c r="F2115" t="inlineStr">
        <is>
          <t>IPPS</t>
        </is>
      </c>
      <c r="G2115" s="16" t="n">
        <v>0.9023</v>
      </c>
      <c r="H2115" s="16" t="n">
        <v>0.8572</v>
      </c>
      <c r="I2115" s="16" t="n">
        <v>1.7149</v>
      </c>
      <c r="J2115" s="16" t="n">
        <v>1.7099</v>
      </c>
      <c r="K2115" s="17" t="n">
        <v>3179</v>
      </c>
      <c r="L2115" s="16" t="n">
        <v>1</v>
      </c>
      <c r="M2115" s="18" t="n">
        <v>34583072.21802364</v>
      </c>
      <c r="N2115" s="18" t="n">
        <v>34522385.64450188</v>
      </c>
      <c r="O2115" s="19" t="n">
        <v>-60686.57352176309</v>
      </c>
      <c r="P2115" s="20" t="n">
        <v>-0.001754805736725007</v>
      </c>
      <c r="Q2115" s="27">
        <f>IF(O2115&gt;0,O2115,"")</f>
        <v/>
      </c>
      <c r="R2115" s="28">
        <f>IF(O2115&gt;0,P2115,"")</f>
        <v/>
      </c>
    </row>
    <row r="2116">
      <c r="A2116" t="inlineStr">
        <is>
          <t>370057</t>
        </is>
      </c>
      <c r="B2116" t="inlineStr">
        <is>
          <t>Muscogee (Creek) Nation Medical Center</t>
        </is>
      </c>
      <c r="C2116" t="inlineStr">
        <is>
          <t>Oklahoma</t>
        </is>
      </c>
      <c r="D2116" t="inlineStr">
        <is>
          <t>OK</t>
        </is>
      </c>
      <c r="E2116" t="inlineStr">
        <is>
          <t>West South Central</t>
        </is>
      </c>
      <c r="F2116" t="inlineStr">
        <is>
          <t>IPPS</t>
        </is>
      </c>
      <c r="G2116" s="16" t="n">
        <v>0.9023</v>
      </c>
      <c r="H2116" s="16" t="n">
        <v>0.8572</v>
      </c>
      <c r="I2116" s="16" t="n">
        <v>1.2447</v>
      </c>
      <c r="J2116" s="16" t="n">
        <v>1.2226</v>
      </c>
      <c r="K2116" s="17" t="n">
        <v>111</v>
      </c>
      <c r="L2116" s="16" t="n">
        <v>1</v>
      </c>
      <c r="M2116" s="18" t="n">
        <v>876439.4379225606</v>
      </c>
      <c r="N2116" s="18" t="n">
        <v>861880.2514688662</v>
      </c>
      <c r="O2116" s="19" t="n">
        <v>-14559.18645369436</v>
      </c>
      <c r="P2116" s="20" t="n">
        <v>-0.01661174272144149</v>
      </c>
      <c r="Q2116" s="27">
        <f>IF(O2116&gt;0,O2116,"")</f>
        <v/>
      </c>
      <c r="R2116" s="28">
        <f>IF(O2116&gt;0,P2116,"")</f>
        <v/>
      </c>
    </row>
    <row r="2117">
      <c r="A2117" t="inlineStr">
        <is>
          <t>370078</t>
        </is>
      </c>
      <c r="B2117" t="inlineStr">
        <is>
          <t>Oklahoma State University Medical Center</t>
        </is>
      </c>
      <c r="C2117" t="inlineStr">
        <is>
          <t>Oklahoma</t>
        </is>
      </c>
      <c r="D2117" t="inlineStr">
        <is>
          <t>OK</t>
        </is>
      </c>
      <c r="E2117" t="inlineStr">
        <is>
          <t>West South Central</t>
        </is>
      </c>
      <c r="F2117" t="inlineStr">
        <is>
          <t>Rural Referral Center (RRC)</t>
        </is>
      </c>
      <c r="G2117" s="16" t="n">
        <v>0.9023</v>
      </c>
      <c r="H2117" s="16" t="n">
        <v>0.8572</v>
      </c>
      <c r="I2117" s="16" t="n">
        <v>1.8621</v>
      </c>
      <c r="J2117" s="16" t="n">
        <v>1.8631</v>
      </c>
      <c r="K2117" s="17" t="n">
        <v>1333</v>
      </c>
      <c r="L2117" s="16" t="n">
        <v>1</v>
      </c>
      <c r="M2117" s="18" t="n">
        <v>15745896.51484467</v>
      </c>
      <c r="N2117" s="18" t="n">
        <v>15772693.88712302</v>
      </c>
      <c r="O2117" s="19" t="n">
        <v>26797.37227834575</v>
      </c>
      <c r="P2117" s="20" t="n">
        <v>0.001701863863583895</v>
      </c>
      <c r="Q2117" s="27">
        <f>IF(O2117&gt;0,O2117,"")</f>
        <v/>
      </c>
      <c r="R2117" s="28">
        <f>IF(O2117&gt;0,P2117,"")</f>
        <v/>
      </c>
    </row>
    <row r="2118">
      <c r="A2118" t="inlineStr">
        <is>
          <t>370083</t>
        </is>
      </c>
      <c r="B2118" t="inlineStr">
        <is>
          <t>Pushmataha County Town Of Antlers Hospital</t>
        </is>
      </c>
      <c r="C2118" t="inlineStr">
        <is>
          <t>Oklahoma</t>
        </is>
      </c>
      <c r="D2118" t="inlineStr">
        <is>
          <t>OK</t>
        </is>
      </c>
      <c r="E2118" t="inlineStr">
        <is>
          <t>West South Central</t>
        </is>
      </c>
      <c r="F2118" t="inlineStr">
        <is>
          <t>IPPS</t>
        </is>
      </c>
      <c r="G2118" s="16" t="n">
        <v>0.9023</v>
      </c>
      <c r="H2118" s="16" t="n">
        <v>0.8572</v>
      </c>
      <c r="I2118" s="16" t="n">
        <v>0.9814000000000001</v>
      </c>
      <c r="J2118" s="16" t="n">
        <v>0.9676</v>
      </c>
      <c r="K2118" s="17" t="n">
        <v>175</v>
      </c>
      <c r="L2118" s="16" t="n">
        <v>1</v>
      </c>
      <c r="M2118" s="18" t="n">
        <v>1089477.700882446</v>
      </c>
      <c r="N2118" s="18" t="n">
        <v>1075408.507502274</v>
      </c>
      <c r="O2118" s="19" t="n">
        <v>-14069.19338017143</v>
      </c>
      <c r="P2118" s="20" t="n">
        <v>-0.01291370476768436</v>
      </c>
      <c r="Q2118" s="27">
        <f>IF(O2118&gt;0,O2118,"")</f>
        <v/>
      </c>
      <c r="R2118" s="28">
        <f>IF(O2118&gt;0,P2118,"")</f>
        <v/>
      </c>
    </row>
    <row r="2119">
      <c r="A2119" t="inlineStr">
        <is>
          <t>370089</t>
        </is>
      </c>
      <c r="B2119" t="inlineStr">
        <is>
          <t>Northeastern Health System</t>
        </is>
      </c>
      <c r="C2119" t="inlineStr">
        <is>
          <t>Oklahoma</t>
        </is>
      </c>
      <c r="D2119" t="inlineStr">
        <is>
          <t>OK</t>
        </is>
      </c>
      <c r="E2119" t="inlineStr">
        <is>
          <t>West South Central</t>
        </is>
      </c>
      <c r="F2119" t="inlineStr">
        <is>
          <t>Sole Community Hospital (SCH)</t>
        </is>
      </c>
      <c r="G2119" s="16" t="n">
        <v>0.9023</v>
      </c>
      <c r="H2119" s="16" t="n">
        <v>0.8572</v>
      </c>
      <c r="I2119" s="16" t="n">
        <v>1.8241</v>
      </c>
      <c r="J2119" s="16" t="n">
        <v>1.8272</v>
      </c>
      <c r="K2119" s="17" t="n">
        <v>970</v>
      </c>
      <c r="L2119" s="16" t="n">
        <v>1</v>
      </c>
      <c r="M2119" s="18" t="n">
        <v>11224179.95257084</v>
      </c>
      <c r="N2119" s="18" t="n">
        <v>11256344.60615904</v>
      </c>
      <c r="O2119" s="19" t="n">
        <v>32164.65358820371</v>
      </c>
      <c r="P2119" s="20" t="n">
        <v>0.002865657333018486</v>
      </c>
      <c r="Q2119" s="27">
        <f>IF(O2119&gt;0,O2119,"")</f>
        <v/>
      </c>
      <c r="R2119" s="28">
        <f>IF(O2119&gt;0,P2119,"")</f>
        <v/>
      </c>
    </row>
    <row r="2120">
      <c r="A2120" t="inlineStr">
        <is>
          <t>370091</t>
        </is>
      </c>
      <c r="B2120" t="inlineStr">
        <is>
          <t>Saint Francis Hospital, Inc</t>
        </is>
      </c>
      <c r="C2120" t="inlineStr">
        <is>
          <t>Oklahoma</t>
        </is>
      </c>
      <c r="D2120" t="inlineStr">
        <is>
          <t>OK</t>
        </is>
      </c>
      <c r="E2120" t="inlineStr">
        <is>
          <t>West South Central</t>
        </is>
      </c>
      <c r="F2120" t="inlineStr">
        <is>
          <t>Rural Referral Center (RRC)</t>
        </is>
      </c>
      <c r="G2120" s="16" t="n">
        <v>0.9023</v>
      </c>
      <c r="H2120" s="16" t="n">
        <v>0.8572</v>
      </c>
      <c r="I2120" s="16" t="n">
        <v>2.2304</v>
      </c>
      <c r="J2120" s="16" t="n">
        <v>2.2329</v>
      </c>
      <c r="K2120" s="17" t="n">
        <v>9792</v>
      </c>
      <c r="L2120" s="16" t="n">
        <v>1</v>
      </c>
      <c r="M2120" s="18" t="n">
        <v>138544217.6433668</v>
      </c>
      <c r="N2120" s="18" t="n">
        <v>138860983.8509815</v>
      </c>
      <c r="O2120" s="19" t="n">
        <v>316766.2076146901</v>
      </c>
      <c r="P2120" s="20" t="n">
        <v>0.002286390677307752</v>
      </c>
      <c r="Q2120" s="27">
        <f>IF(O2120&gt;0,O2120,"")</f>
        <v/>
      </c>
      <c r="R2120" s="28">
        <f>IF(O2120&gt;0,P2120,"")</f>
        <v/>
      </c>
    </row>
    <row r="2121">
      <c r="A2121" t="inlineStr">
        <is>
          <t>370093</t>
        </is>
      </c>
      <c r="B2121" t="inlineStr">
        <is>
          <t>Ou Health University Of Oklahoma Medical Center</t>
        </is>
      </c>
      <c r="C2121" t="inlineStr">
        <is>
          <t>Oklahoma</t>
        </is>
      </c>
      <c r="D2121" t="inlineStr">
        <is>
          <t>OK</t>
        </is>
      </c>
      <c r="E2121" t="inlineStr">
        <is>
          <t>West South Central</t>
        </is>
      </c>
      <c r="F2121" t="inlineStr">
        <is>
          <t>Rural Referral Center (RRC)</t>
        </is>
      </c>
      <c r="G2121" s="16" t="n">
        <v>0.9023</v>
      </c>
      <c r="H2121" s="16" t="n">
        <v>0.8841</v>
      </c>
      <c r="I2121" s="16" t="n">
        <v>2.2838</v>
      </c>
      <c r="J2121" s="16" t="n">
        <v>2.2995</v>
      </c>
      <c r="K2121" s="17" t="n">
        <v>6041</v>
      </c>
      <c r="L2121" s="16" t="n">
        <v>1</v>
      </c>
      <c r="M2121" s="18" t="n">
        <v>87518758.36709228</v>
      </c>
      <c r="N2121" s="18" t="n">
        <v>89837304.90542504</v>
      </c>
      <c r="O2121" s="19" t="n">
        <v>2318546.53833276</v>
      </c>
      <c r="P2121" s="20" t="n">
        <v>0.02649199533439167</v>
      </c>
      <c r="Q2121" s="27">
        <f>IF(O2121&gt;0,O2121,"")</f>
        <v/>
      </c>
      <c r="R2121" s="28">
        <f>IF(O2121&gt;0,P2121,"")</f>
        <v/>
      </c>
    </row>
    <row r="2122">
      <c r="A2122" t="inlineStr">
        <is>
          <t>370094</t>
        </is>
      </c>
      <c r="B2122" t="inlineStr">
        <is>
          <t>Ssm Health St Anthony Hospital - Midwest</t>
        </is>
      </c>
      <c r="C2122" t="inlineStr">
        <is>
          <t>Oklahoma</t>
        </is>
      </c>
      <c r="D2122" t="inlineStr">
        <is>
          <t>OK</t>
        </is>
      </c>
      <c r="E2122" t="inlineStr">
        <is>
          <t>West South Central</t>
        </is>
      </c>
      <c r="F2122" t="inlineStr">
        <is>
          <t>IPPS</t>
        </is>
      </c>
      <c r="G2122" s="16" t="n">
        <v>0.9023</v>
      </c>
      <c r="H2122" s="16" t="n">
        <v>0.8841</v>
      </c>
      <c r="I2122" s="16" t="n">
        <v>1.7779</v>
      </c>
      <c r="J2122" s="16" t="n">
        <v>1.7709</v>
      </c>
      <c r="K2122" s="17" t="n">
        <v>2034</v>
      </c>
      <c r="L2122" s="16" t="n">
        <v>1</v>
      </c>
      <c r="M2122" s="18" t="n">
        <v>22939952.89846786</v>
      </c>
      <c r="N2122" s="18" t="n">
        <v>23294824.96877073</v>
      </c>
      <c r="O2122" s="19" t="n">
        <v>354872.0703028701</v>
      </c>
      <c r="P2122" s="20" t="n">
        <v>0.01546960762620274</v>
      </c>
      <c r="Q2122" s="27">
        <f>IF(O2122&gt;0,O2122,"")</f>
        <v/>
      </c>
      <c r="R2122" s="28">
        <f>IF(O2122&gt;0,P2122,"")</f>
        <v/>
      </c>
    </row>
    <row r="2123">
      <c r="A2123" t="inlineStr">
        <is>
          <t>370097</t>
        </is>
      </c>
      <c r="B2123" t="inlineStr">
        <is>
          <t>Southwestern Medical Center</t>
        </is>
      </c>
      <c r="C2123" t="inlineStr">
        <is>
          <t>Oklahoma</t>
        </is>
      </c>
      <c r="D2123" t="inlineStr">
        <is>
          <t>OK</t>
        </is>
      </c>
      <c r="E2123" t="inlineStr">
        <is>
          <t>West South Central</t>
        </is>
      </c>
      <c r="F2123" t="inlineStr">
        <is>
          <t>Rural Referral Center (RRC)</t>
        </is>
      </c>
      <c r="G2123" s="16" t="n">
        <v>0.9023</v>
      </c>
      <c r="H2123" s="16" t="n">
        <v>0.8841</v>
      </c>
      <c r="I2123" s="16" t="n">
        <v>1.3382</v>
      </c>
      <c r="J2123" s="16" t="n">
        <v>1.3246</v>
      </c>
      <c r="K2123" s="17" t="n">
        <v>526</v>
      </c>
      <c r="L2123" s="16" t="n">
        <v>1</v>
      </c>
      <c r="M2123" s="18" t="n">
        <v>4465200.996842921</v>
      </c>
      <c r="N2123" s="18" t="n">
        <v>4505935.3880889</v>
      </c>
      <c r="O2123" s="19" t="n">
        <v>40734.39124597888</v>
      </c>
      <c r="P2123" s="20" t="n">
        <v>0.009122633286783676</v>
      </c>
      <c r="Q2123" s="27">
        <f>IF(O2123&gt;0,O2123,"")</f>
        <v/>
      </c>
      <c r="R2123" s="28">
        <f>IF(O2123&gt;0,P2123,"")</f>
        <v/>
      </c>
    </row>
    <row r="2124">
      <c r="A2124" t="inlineStr">
        <is>
          <t>370099</t>
        </is>
      </c>
      <c r="B2124" t="inlineStr">
        <is>
          <t>Hillcrest Hospital Cushing</t>
        </is>
      </c>
      <c r="C2124" t="inlineStr">
        <is>
          <t>Oklahoma</t>
        </is>
      </c>
      <c r="D2124" t="inlineStr">
        <is>
          <t>OK</t>
        </is>
      </c>
      <c r="E2124" t="inlineStr">
        <is>
          <t>West South Central</t>
        </is>
      </c>
      <c r="F2124" t="inlineStr">
        <is>
          <t>IPPS</t>
        </is>
      </c>
      <c r="G2124" s="16" t="n">
        <v>0.9023</v>
      </c>
      <c r="H2124" s="16" t="n">
        <v>0.8841</v>
      </c>
      <c r="I2124" s="16" t="n">
        <v>1.0162</v>
      </c>
      <c r="J2124" s="16" t="n">
        <v>0.9991</v>
      </c>
      <c r="K2124" s="17" t="n">
        <v>142</v>
      </c>
      <c r="L2124" s="16" t="n">
        <v>1</v>
      </c>
      <c r="M2124" s="18" t="n">
        <v>915380.7565193587</v>
      </c>
      <c r="N2124" s="18" t="n">
        <v>917512.0325671542</v>
      </c>
      <c r="O2124" s="19" t="n">
        <v>2131.276047795429</v>
      </c>
      <c r="P2124" s="20" t="n">
        <v>0.002328294573177818</v>
      </c>
      <c r="Q2124" s="27">
        <f>IF(O2124&gt;0,O2124,"")</f>
        <v/>
      </c>
      <c r="R2124" s="28">
        <f>IF(O2124&gt;0,P2124,"")</f>
        <v/>
      </c>
    </row>
    <row r="2125">
      <c r="A2125" t="inlineStr">
        <is>
          <t>370100</t>
        </is>
      </c>
      <c r="B2125" t="inlineStr">
        <is>
          <t>Choctaw Memorial Hospital</t>
        </is>
      </c>
      <c r="C2125" t="inlineStr">
        <is>
          <t>Oklahoma</t>
        </is>
      </c>
      <c r="D2125" t="inlineStr">
        <is>
          <t>OK</t>
        </is>
      </c>
      <c r="E2125" t="inlineStr">
        <is>
          <t>West South Central</t>
        </is>
      </c>
      <c r="F2125" t="inlineStr">
        <is>
          <t>IPPS</t>
        </is>
      </c>
      <c r="G2125" s="16" t="n">
        <v>0.9023</v>
      </c>
      <c r="H2125" s="16" t="n">
        <v>0.8572</v>
      </c>
      <c r="I2125" s="16" t="n">
        <v>0.9627</v>
      </c>
      <c r="J2125" s="16" t="n">
        <v>0.9474</v>
      </c>
      <c r="K2125" s="17" t="n">
        <v>147</v>
      </c>
      <c r="L2125" s="16" t="n">
        <v>1</v>
      </c>
      <c r="M2125" s="18" t="n">
        <v>897723.4088212813</v>
      </c>
      <c r="N2125" s="18" t="n">
        <v>884484.597774318</v>
      </c>
      <c r="O2125" s="19" t="n">
        <v>-13238.81104696332</v>
      </c>
      <c r="P2125" s="20" t="n">
        <v>-0.01474709349993001</v>
      </c>
      <c r="Q2125" s="27">
        <f>IF(O2125&gt;0,O2125,"")</f>
        <v/>
      </c>
      <c r="R2125" s="28">
        <f>IF(O2125&gt;0,P2125,"")</f>
        <v/>
      </c>
    </row>
    <row r="2126">
      <c r="A2126" t="inlineStr">
        <is>
          <t>370106</t>
        </is>
      </c>
      <c r="B2126" t="inlineStr">
        <is>
          <t>Integris Southwest Medical Center</t>
        </is>
      </c>
      <c r="C2126" t="inlineStr">
        <is>
          <t>Oklahoma</t>
        </is>
      </c>
      <c r="D2126" t="inlineStr">
        <is>
          <t>OK</t>
        </is>
      </c>
      <c r="E2126" t="inlineStr">
        <is>
          <t>West South Central</t>
        </is>
      </c>
      <c r="F2126" t="inlineStr">
        <is>
          <t>IPPS</t>
        </is>
      </c>
      <c r="G2126" s="16" t="n">
        <v>0.9023</v>
      </c>
      <c r="H2126" s="16" t="n">
        <v>0.8841</v>
      </c>
      <c r="I2126" s="16" t="n">
        <v>1.7954</v>
      </c>
      <c r="J2126" s="16" t="n">
        <v>1.7911</v>
      </c>
      <c r="K2126" s="17" t="n">
        <v>2313</v>
      </c>
      <c r="L2126" s="16" t="n">
        <v>1</v>
      </c>
      <c r="M2126" s="18" t="n">
        <v>26343355.76006361</v>
      </c>
      <c r="N2126" s="18" t="n">
        <v>26792295.94621971</v>
      </c>
      <c r="O2126" s="19" t="n">
        <v>448940.1861560978</v>
      </c>
      <c r="P2126" s="20" t="n">
        <v>0.01704187538767133</v>
      </c>
      <c r="Q2126" s="27">
        <f>IF(O2126&gt;0,O2126,"")</f>
        <v/>
      </c>
      <c r="R2126" s="28">
        <f>IF(O2126&gt;0,P2126,"")</f>
        <v/>
      </c>
    </row>
    <row r="2127">
      <c r="A2127" t="inlineStr">
        <is>
          <t>370112</t>
        </is>
      </c>
      <c r="B2127" t="inlineStr">
        <is>
          <t>Sequoyah County-City Of Sallisaw Hospital Authorit</t>
        </is>
      </c>
      <c r="C2127" t="inlineStr">
        <is>
          <t>Oklahoma</t>
        </is>
      </c>
      <c r="D2127" t="inlineStr">
        <is>
          <t>OK</t>
        </is>
      </c>
      <c r="E2127" t="inlineStr">
        <is>
          <t>West South Central</t>
        </is>
      </c>
      <c r="F2127" t="inlineStr">
        <is>
          <t>IPPS</t>
        </is>
      </c>
      <c r="G2127" s="16" t="n">
        <v>0.9134</v>
      </c>
      <c r="H2127" s="16" t="n">
        <v>0.8677</v>
      </c>
      <c r="I2127" s="16" t="n">
        <v>1.0793</v>
      </c>
      <c r="J2127" s="16" t="n">
        <v>1.0609</v>
      </c>
      <c r="K2127" s="17" t="n">
        <v>153</v>
      </c>
      <c r="L2127" s="16" t="n">
        <v>1</v>
      </c>
      <c r="M2127" s="18" t="n">
        <v>1055207.30003421</v>
      </c>
      <c r="N2127" s="18" t="n">
        <v>1038236.518226042</v>
      </c>
      <c r="O2127" s="19" t="n">
        <v>-16970.78180816746</v>
      </c>
      <c r="P2127" s="20" t="n">
        <v>-0.01608288893340415</v>
      </c>
      <c r="Q2127" s="27">
        <f>IF(O2127&gt;0,O2127,"")</f>
        <v/>
      </c>
      <c r="R2127" s="28">
        <f>IF(O2127&gt;0,P2127,"")</f>
        <v/>
      </c>
    </row>
    <row r="2128">
      <c r="A2128" t="inlineStr">
        <is>
          <t>370113</t>
        </is>
      </c>
      <c r="B2128" t="inlineStr">
        <is>
          <t>Integris Grove Hospital</t>
        </is>
      </c>
      <c r="C2128" t="inlineStr">
        <is>
          <t>Oklahoma</t>
        </is>
      </c>
      <c r="D2128" t="inlineStr">
        <is>
          <t>OK</t>
        </is>
      </c>
      <c r="E2128" t="inlineStr">
        <is>
          <t>West South Central</t>
        </is>
      </c>
      <c r="F2128" t="inlineStr">
        <is>
          <t>Sole Community Hospital (SCH)</t>
        </is>
      </c>
      <c r="G2128" s="16" t="n">
        <v>0.9023</v>
      </c>
      <c r="H2128" s="16" t="n">
        <v>0.8613</v>
      </c>
      <c r="I2128" s="16" t="n">
        <v>1.3076</v>
      </c>
      <c r="J2128" s="16" t="n">
        <v>1.2973</v>
      </c>
      <c r="K2128" s="17" t="n">
        <v>429</v>
      </c>
      <c r="L2128" s="16" t="n">
        <v>1</v>
      </c>
      <c r="M2128" s="18" t="n">
        <v>3558495.716778347</v>
      </c>
      <c r="N2128" s="18" t="n">
        <v>3544433.204134897</v>
      </c>
      <c r="O2128" s="19" t="n">
        <v>-14062.51264344994</v>
      </c>
      <c r="P2128" s="20" t="n">
        <v>-0.003951813845705936</v>
      </c>
      <c r="Q2128" s="27">
        <f>IF(O2128&gt;0,O2128,"")</f>
        <v/>
      </c>
      <c r="R2128" s="28">
        <f>IF(O2128&gt;0,P2128,"")</f>
        <v/>
      </c>
    </row>
    <row r="2129">
      <c r="A2129" t="inlineStr">
        <is>
          <t>370114</t>
        </is>
      </c>
      <c r="B2129" t="inlineStr">
        <is>
          <t>Ascension St John Medical Center</t>
        </is>
      </c>
      <c r="C2129" t="inlineStr">
        <is>
          <t>Oklahoma</t>
        </is>
      </c>
      <c r="D2129" t="inlineStr">
        <is>
          <t>OK</t>
        </is>
      </c>
      <c r="E2129" t="inlineStr">
        <is>
          <t>West South Central</t>
        </is>
      </c>
      <c r="F2129" t="inlineStr">
        <is>
          <t>Rural Referral Center (RRC)</t>
        </is>
      </c>
      <c r="G2129" s="16" t="n">
        <v>0.9023</v>
      </c>
      <c r="H2129" s="16" t="n">
        <v>0.8841</v>
      </c>
      <c r="I2129" s="16" t="n">
        <v>2.134</v>
      </c>
      <c r="J2129" s="16" t="n">
        <v>2.1451</v>
      </c>
      <c r="K2129" s="17" t="n">
        <v>5901</v>
      </c>
      <c r="L2129" s="16" t="n">
        <v>1</v>
      </c>
      <c r="M2129" s="18" t="n">
        <v>79882982.83003408</v>
      </c>
      <c r="N2129" s="18" t="n">
        <v>81862993.70358601</v>
      </c>
      <c r="O2129" s="19" t="n">
        <v>1980010.873551935</v>
      </c>
      <c r="P2129" s="20" t="n">
        <v>0.0247863913364975</v>
      </c>
      <c r="Q2129" s="27">
        <f>IF(O2129&gt;0,O2129,"")</f>
        <v/>
      </c>
      <c r="R2129" s="28">
        <f>IF(O2129&gt;0,P2129,"")</f>
        <v/>
      </c>
    </row>
    <row r="2130">
      <c r="A2130" t="inlineStr">
        <is>
          <t>370149</t>
        </is>
      </c>
      <c r="B2130" t="inlineStr">
        <is>
          <t>Ssm Health St Anthony Hospital - Shawnee</t>
        </is>
      </c>
      <c r="C2130" t="inlineStr">
        <is>
          <t>Oklahoma</t>
        </is>
      </c>
      <c r="D2130" t="inlineStr">
        <is>
          <t>OK</t>
        </is>
      </c>
      <c r="E2130" t="inlineStr">
        <is>
          <t>West South Central</t>
        </is>
      </c>
      <c r="F2130" t="inlineStr">
        <is>
          <t>Rural Referral Center (RRC)</t>
        </is>
      </c>
      <c r="G2130" s="16" t="n">
        <v>0.9023</v>
      </c>
      <c r="H2130" s="16" t="n">
        <v>0.8841</v>
      </c>
      <c r="I2130" s="16" t="n">
        <v>1.7173</v>
      </c>
      <c r="J2130" s="16" t="n">
        <v>1.71</v>
      </c>
      <c r="K2130" s="17" t="n">
        <v>1275</v>
      </c>
      <c r="L2130" s="16" t="n">
        <v>1</v>
      </c>
      <c r="M2130" s="18" t="n">
        <v>13889627.47707308</v>
      </c>
      <c r="N2130" s="18" t="n">
        <v>14100053.49183658</v>
      </c>
      <c r="O2130" s="19" t="n">
        <v>210426.0147635061</v>
      </c>
      <c r="P2130" s="20" t="n">
        <v>0.01514986741803162</v>
      </c>
      <c r="Q2130" s="27">
        <f>IF(O2130&gt;0,O2130,"")</f>
        <v/>
      </c>
      <c r="R2130" s="28">
        <f>IF(O2130&gt;0,P2130,"")</f>
        <v/>
      </c>
    </row>
    <row r="2131">
      <c r="A2131" t="inlineStr">
        <is>
          <t>370158</t>
        </is>
      </c>
      <c r="B2131" t="inlineStr">
        <is>
          <t>Purcell Municipal Hospital</t>
        </is>
      </c>
      <c r="C2131" t="inlineStr">
        <is>
          <t>Oklahoma</t>
        </is>
      </c>
      <c r="D2131" t="inlineStr">
        <is>
          <t>OK</t>
        </is>
      </c>
      <c r="E2131" t="inlineStr">
        <is>
          <t>West South Central</t>
        </is>
      </c>
      <c r="F2131" t="inlineStr">
        <is>
          <t>IPPS</t>
        </is>
      </c>
      <c r="G2131" s="16" t="n">
        <v>0.9023</v>
      </c>
      <c r="H2131" s="16" t="n">
        <v>0.8841</v>
      </c>
      <c r="I2131" s="16" t="n">
        <v>1.1713</v>
      </c>
      <c r="J2131" s="16" t="n">
        <v>1.1559</v>
      </c>
      <c r="K2131" s="17" t="n">
        <v>57</v>
      </c>
      <c r="L2131" s="16" t="n">
        <v>1</v>
      </c>
      <c r="M2131" s="18" t="n">
        <v>423523.2360155212</v>
      </c>
      <c r="N2131" s="18" t="n">
        <v>426098.0870905596</v>
      </c>
      <c r="O2131" s="19" t="n">
        <v>2574.85107503843</v>
      </c>
      <c r="P2131" s="20" t="n">
        <v>0.006079598133180272</v>
      </c>
      <c r="Q2131" s="27">
        <f>IF(O2131&gt;0,O2131,"")</f>
        <v/>
      </c>
      <c r="R2131" s="28">
        <f>IF(O2131&gt;0,P2131,"")</f>
        <v/>
      </c>
    </row>
    <row r="2132">
      <c r="A2132" t="inlineStr">
        <is>
          <t>370166</t>
        </is>
      </c>
      <c r="B2132" t="inlineStr">
        <is>
          <t>Wagoner Community Hospital</t>
        </is>
      </c>
      <c r="C2132" t="inlineStr">
        <is>
          <t>Oklahoma</t>
        </is>
      </c>
      <c r="D2132" t="inlineStr">
        <is>
          <t>OK</t>
        </is>
      </c>
      <c r="E2132" t="inlineStr">
        <is>
          <t>West South Central</t>
        </is>
      </c>
      <c r="F2132" t="inlineStr">
        <is>
          <t>IPPS</t>
        </is>
      </c>
      <c r="G2132" s="16" t="n">
        <v>0.9023</v>
      </c>
      <c r="H2132" s="16" t="n">
        <v>0.8572</v>
      </c>
      <c r="I2132" s="16" t="n">
        <v>1.2498</v>
      </c>
      <c r="J2132" s="16" t="n">
        <v>1.2203</v>
      </c>
      <c r="K2132" s="17" t="n">
        <v>175</v>
      </c>
      <c r="L2132" s="16" t="n">
        <v>1</v>
      </c>
      <c r="M2132" s="18" t="n">
        <v>1387435.53144781</v>
      </c>
      <c r="N2132" s="18" t="n">
        <v>1356263.953808418</v>
      </c>
      <c r="O2132" s="19" t="n">
        <v>-31171.57763939188</v>
      </c>
      <c r="P2132" s="20" t="n">
        <v>-0.02246704580706814</v>
      </c>
      <c r="Q2132" s="27">
        <f>IF(O2132&gt;0,O2132,"")</f>
        <v/>
      </c>
      <c r="R2132" s="28">
        <f>IF(O2132&gt;0,P2132,"")</f>
        <v/>
      </c>
    </row>
    <row r="2133">
      <c r="A2133" t="inlineStr">
        <is>
          <t>370170</t>
        </is>
      </c>
      <c r="B2133" t="inlineStr">
        <is>
          <t>Lawton Indian Hospital</t>
        </is>
      </c>
      <c r="C2133" t="inlineStr">
        <is>
          <t>Oklahoma</t>
        </is>
      </c>
      <c r="D2133" t="inlineStr">
        <is>
          <t>OK</t>
        </is>
      </c>
      <c r="E2133" t="inlineStr">
        <is>
          <t>West South Central</t>
        </is>
      </c>
      <c r="F2133" t="inlineStr">
        <is>
          <t>Indian Health Service (IHS)</t>
        </is>
      </c>
      <c r="G2133" s="16" t="n">
        <v>1.4448</v>
      </c>
      <c r="H2133" s="16" t="n">
        <v>1.4448</v>
      </c>
      <c r="I2133" s="16" t="n">
        <v>1.1802</v>
      </c>
      <c r="J2133" s="16" t="n">
        <v>1.1613</v>
      </c>
      <c r="K2133" s="17" t="n">
        <v>82</v>
      </c>
      <c r="L2133" s="16" t="n">
        <v>1</v>
      </c>
      <c r="M2133" s="18" t="n">
        <v>845338.0035070494</v>
      </c>
      <c r="N2133" s="18" t="n">
        <v>858316.7372505923</v>
      </c>
      <c r="O2133" s="19" t="n">
        <v>12978.73374354292</v>
      </c>
      <c r="P2133" s="20" t="n">
        <v>0.01535330683075659</v>
      </c>
      <c r="Q2133" s="27">
        <f>IF(O2133&gt;0,O2133,"")</f>
        <v/>
      </c>
      <c r="R2133" s="28">
        <f>IF(O2133&gt;0,P2133,"")</f>
        <v/>
      </c>
    </row>
    <row r="2134">
      <c r="A2134" t="inlineStr">
        <is>
          <t>370171</t>
        </is>
      </c>
      <c r="B2134" t="inlineStr">
        <is>
          <t>W W Hastings Indian Hospital</t>
        </is>
      </c>
      <c r="C2134" t="inlineStr">
        <is>
          <t>Oklahoma</t>
        </is>
      </c>
      <c r="D2134" t="inlineStr">
        <is>
          <t>OK</t>
        </is>
      </c>
      <c r="E2134" t="inlineStr">
        <is>
          <t>West South Central</t>
        </is>
      </c>
      <c r="F2134" t="inlineStr">
        <is>
          <t>Indian Health Service (IHS)</t>
        </is>
      </c>
      <c r="G2134" s="16" t="n">
        <v>1.4448</v>
      </c>
      <c r="H2134" s="16" t="n">
        <v>1.4448</v>
      </c>
      <c r="I2134" s="16" t="n">
        <v>1.1675</v>
      </c>
      <c r="J2134" s="16" t="n">
        <v>1.1528</v>
      </c>
      <c r="K2134" s="17" t="n">
        <v>593</v>
      </c>
      <c r="L2134" s="16" t="n">
        <v>1</v>
      </c>
      <c r="M2134" s="18" t="n">
        <v>6047453.166505747</v>
      </c>
      <c r="N2134" s="18" t="n">
        <v>6161663.317587442</v>
      </c>
      <c r="O2134" s="19" t="n">
        <v>114210.1510816943</v>
      </c>
      <c r="P2134" s="20" t="n">
        <v>0.01888566111007777</v>
      </c>
      <c r="Q2134" s="27">
        <f>IF(O2134&gt;0,O2134,"")</f>
        <v/>
      </c>
      <c r="R2134" s="28">
        <f>IF(O2134&gt;0,P2134,"")</f>
        <v/>
      </c>
    </row>
    <row r="2135">
      <c r="A2135" t="inlineStr">
        <is>
          <t>370172</t>
        </is>
      </c>
      <c r="B2135" t="inlineStr">
        <is>
          <t>Choctaw Nation Health Services Authority</t>
        </is>
      </c>
      <c r="C2135" t="inlineStr">
        <is>
          <t>Oklahoma</t>
        </is>
      </c>
      <c r="D2135" t="inlineStr">
        <is>
          <t>OK</t>
        </is>
      </c>
      <c r="E2135" t="inlineStr">
        <is>
          <t>West South Central</t>
        </is>
      </c>
      <c r="F2135" t="inlineStr">
        <is>
          <t>Indian Health Service (IHS)</t>
        </is>
      </c>
      <c r="G2135" s="16" t="n">
        <v>1.4448</v>
      </c>
      <c r="H2135" s="16" t="n">
        <v>1.4448</v>
      </c>
      <c r="I2135" s="16" t="n">
        <v>0.9751</v>
      </c>
      <c r="J2135" s="16" t="n">
        <v>0.9599</v>
      </c>
      <c r="K2135" s="17" t="n">
        <v>131</v>
      </c>
      <c r="L2135" s="16" t="n">
        <v>1</v>
      </c>
      <c r="M2135" s="18" t="n">
        <v>1115787.221117791</v>
      </c>
      <c r="N2135" s="18" t="n">
        <v>1133408.826182774</v>
      </c>
      <c r="O2135" s="19" t="n">
        <v>17621.60506498208</v>
      </c>
      <c r="P2135" s="20" t="n">
        <v>0.01579297981861526</v>
      </c>
      <c r="Q2135" s="27">
        <f>IF(O2135&gt;0,O2135,"")</f>
        <v/>
      </c>
      <c r="R2135" s="28">
        <f>IF(O2135&gt;0,P2135,"")</f>
        <v/>
      </c>
    </row>
    <row r="2136">
      <c r="A2136" t="inlineStr">
        <is>
          <t>370173</t>
        </is>
      </c>
      <c r="B2136" t="inlineStr">
        <is>
          <t>Claremore Indian Hospital</t>
        </is>
      </c>
      <c r="C2136" t="inlineStr">
        <is>
          <t>Oklahoma</t>
        </is>
      </c>
      <c r="D2136" t="inlineStr">
        <is>
          <t>OK</t>
        </is>
      </c>
      <c r="E2136" t="inlineStr">
        <is>
          <t>West South Central</t>
        </is>
      </c>
      <c r="F2136" t="inlineStr">
        <is>
          <t>Indian Health Service (IHS)</t>
        </is>
      </c>
      <c r="G2136" s="16" t="n">
        <v>1.4448</v>
      </c>
      <c r="H2136" s="16" t="n">
        <v>1.4448</v>
      </c>
      <c r="I2136" s="16" t="n">
        <v>1.2832</v>
      </c>
      <c r="J2136" s="16" t="n">
        <v>1.2637</v>
      </c>
      <c r="K2136" s="17" t="n">
        <v>49</v>
      </c>
      <c r="L2136" s="16" t="n">
        <v>1</v>
      </c>
      <c r="M2136" s="18" t="n">
        <v>549226.3462880625</v>
      </c>
      <c r="N2136" s="18" t="n">
        <v>558122.2912748654</v>
      </c>
      <c r="O2136" s="19" t="n">
        <v>8895.944986802875</v>
      </c>
      <c r="P2136" s="20" t="n">
        <v>0.0161972291513799</v>
      </c>
      <c r="Q2136" s="27">
        <f>IF(O2136&gt;0,O2136,"")</f>
        <v/>
      </c>
      <c r="R2136" s="28">
        <f>IF(O2136&gt;0,P2136,"")</f>
        <v/>
      </c>
    </row>
    <row r="2137">
      <c r="A2137" t="inlineStr">
        <is>
          <t>370178</t>
        </is>
      </c>
      <c r="B2137" t="inlineStr">
        <is>
          <t>Memorial Hospital</t>
        </is>
      </c>
      <c r="C2137" t="inlineStr">
        <is>
          <t>Oklahoma</t>
        </is>
      </c>
      <c r="D2137" t="inlineStr">
        <is>
          <t>OK</t>
        </is>
      </c>
      <c r="E2137" t="inlineStr">
        <is>
          <t>West South Central</t>
        </is>
      </c>
      <c r="F2137" t="inlineStr">
        <is>
          <t>IPPS</t>
        </is>
      </c>
      <c r="G2137" s="16" t="n">
        <v>0.9023</v>
      </c>
      <c r="H2137" s="16" t="n">
        <v>0.8572</v>
      </c>
      <c r="I2137" s="16" t="n">
        <v>1.0616</v>
      </c>
      <c r="J2137" s="16" t="n">
        <v>1.049</v>
      </c>
      <c r="K2137" s="17" t="n">
        <v>62</v>
      </c>
      <c r="L2137" s="16" t="n">
        <v>1</v>
      </c>
      <c r="M2137" s="18" t="n">
        <v>417529.1897285037</v>
      </c>
      <c r="N2137" s="18" t="n">
        <v>413053.9095903438</v>
      </c>
      <c r="O2137" s="19" t="n">
        <v>-4475.280138159869</v>
      </c>
      <c r="P2137" s="20" t="n">
        <v>-0.0107184844754684</v>
      </c>
      <c r="Q2137" s="27">
        <f>IF(O2137&gt;0,O2137,"")</f>
        <v/>
      </c>
      <c r="R2137" s="28">
        <f>IF(O2137&gt;0,P2137,"")</f>
        <v/>
      </c>
    </row>
    <row r="2138">
      <c r="A2138" t="inlineStr">
        <is>
          <t>370180</t>
        </is>
      </c>
      <c r="B2138" t="inlineStr">
        <is>
          <t>Chickasaw Nation Medical Center</t>
        </is>
      </c>
      <c r="C2138" t="inlineStr">
        <is>
          <t>Oklahoma</t>
        </is>
      </c>
      <c r="D2138" t="inlineStr">
        <is>
          <t>OK</t>
        </is>
      </c>
      <c r="E2138" t="inlineStr">
        <is>
          <t>West South Central</t>
        </is>
      </c>
      <c r="F2138" t="inlineStr">
        <is>
          <t>Indian Health Service (IHS)</t>
        </is>
      </c>
      <c r="G2138" s="16" t="n">
        <v>1.4448</v>
      </c>
      <c r="H2138" s="16" t="n">
        <v>1.4448</v>
      </c>
      <c r="I2138" s="16" t="n">
        <v>1.4739</v>
      </c>
      <c r="J2138" s="16" t="n">
        <v>1.4576</v>
      </c>
      <c r="K2138" s="17" t="n">
        <v>336</v>
      </c>
      <c r="L2138" s="16" t="n">
        <v>1</v>
      </c>
      <c r="M2138" s="18" t="n">
        <v>4325817.840010555</v>
      </c>
      <c r="N2138" s="18" t="n">
        <v>4414351.788352537</v>
      </c>
      <c r="O2138" s="19" t="n">
        <v>88533.94834198151</v>
      </c>
      <c r="P2138" s="20" t="n">
        <v>0.02046640695849677</v>
      </c>
      <c r="Q2138" s="27">
        <f>IF(O2138&gt;0,O2138,"")</f>
        <v/>
      </c>
      <c r="R2138" s="28">
        <f>IF(O2138&gt;0,P2138,"")</f>
        <v/>
      </c>
    </row>
    <row r="2139">
      <c r="A2139" t="inlineStr">
        <is>
          <t>370183</t>
        </is>
      </c>
      <c r="B2139" t="inlineStr">
        <is>
          <t>Hillcrest Hospital Henryetta</t>
        </is>
      </c>
      <c r="C2139" t="inlineStr">
        <is>
          <t>Oklahoma</t>
        </is>
      </c>
      <c r="D2139" t="inlineStr">
        <is>
          <t>OK</t>
        </is>
      </c>
      <c r="E2139" t="inlineStr">
        <is>
          <t>West South Central</t>
        </is>
      </c>
      <c r="F2139" t="inlineStr">
        <is>
          <t>IPPS</t>
        </is>
      </c>
      <c r="G2139" s="16" t="n">
        <v>0.9023</v>
      </c>
      <c r="H2139" s="16" t="n">
        <v>0.8572</v>
      </c>
      <c r="I2139" s="16" t="n">
        <v>1.175</v>
      </c>
      <c r="J2139" s="16" t="n">
        <v>1.1591</v>
      </c>
      <c r="K2139" s="17" t="n">
        <v>102</v>
      </c>
      <c r="L2139" s="16" t="n">
        <v>1</v>
      </c>
      <c r="M2139" s="18" t="n">
        <v>760277.7516129209</v>
      </c>
      <c r="N2139" s="18" t="n">
        <v>750862.8837576353</v>
      </c>
      <c r="O2139" s="19" t="n">
        <v>-9414.867855285644</v>
      </c>
      <c r="P2139" s="20" t="n">
        <v>-0.01238345832863333</v>
      </c>
      <c r="Q2139" s="27">
        <f>IF(O2139&gt;0,O2139,"")</f>
        <v/>
      </c>
      <c r="R2139" s="28">
        <f>IF(O2139&gt;0,P2139,"")</f>
        <v/>
      </c>
    </row>
    <row r="2140">
      <c r="A2140" t="inlineStr">
        <is>
          <t>370192</t>
        </is>
      </c>
      <c r="B2140" t="inlineStr">
        <is>
          <t>Northwest Surgical Hospital</t>
        </is>
      </c>
      <c r="C2140" t="inlineStr">
        <is>
          <t>Oklahoma</t>
        </is>
      </c>
      <c r="D2140" t="inlineStr">
        <is>
          <t>OK</t>
        </is>
      </c>
      <c r="E2140" t="inlineStr">
        <is>
          <t>West South Central</t>
        </is>
      </c>
      <c r="F2140" t="inlineStr">
        <is>
          <t>IPPS</t>
        </is>
      </c>
      <c r="G2140" s="16" t="n">
        <v>0.9023</v>
      </c>
      <c r="H2140" s="16" t="n">
        <v>0.8841</v>
      </c>
      <c r="I2140" s="16" t="n">
        <v>3.9437</v>
      </c>
      <c r="J2140" s="16" t="n">
        <v>4.0587</v>
      </c>
      <c r="K2140" s="17" t="n">
        <v>17</v>
      </c>
      <c r="L2140" s="16" t="n">
        <v>1</v>
      </c>
      <c r="M2140" s="18" t="n">
        <v>425291.8253951598</v>
      </c>
      <c r="N2140" s="18" t="n">
        <v>446221.3419673851</v>
      </c>
      <c r="O2140" s="19" t="n">
        <v>20929.51657222532</v>
      </c>
      <c r="P2140" s="20" t="n">
        <v>0.04921212993637642</v>
      </c>
      <c r="Q2140" s="27">
        <f>IF(O2140&gt;0,O2140,"")</f>
        <v/>
      </c>
      <c r="R2140" s="28">
        <f>IF(O2140&gt;0,P2140,"")</f>
        <v/>
      </c>
    </row>
    <row r="2141">
      <c r="A2141" t="inlineStr">
        <is>
          <t>370199</t>
        </is>
      </c>
      <c r="B2141" t="inlineStr">
        <is>
          <t>Lakeside Women'S Hospital, A Member Of Integris He</t>
        </is>
      </c>
      <c r="C2141" t="inlineStr">
        <is>
          <t>Oklahoma</t>
        </is>
      </c>
      <c r="D2141" t="inlineStr">
        <is>
          <t>OK</t>
        </is>
      </c>
      <c r="E2141" t="inlineStr">
        <is>
          <t>West South Central</t>
        </is>
      </c>
      <c r="F2141" t="inlineStr">
        <is>
          <t>IPPS</t>
        </is>
      </c>
      <c r="G2141" s="16" t="n">
        <v>0.9023</v>
      </c>
      <c r="H2141" s="16" t="n">
        <v>0.8841</v>
      </c>
      <c r="I2141" s="16" t="n">
        <v>0.9926</v>
      </c>
      <c r="J2141" s="16" t="n">
        <v>1.0937</v>
      </c>
      <c r="K2141" s="17" t="n">
        <v>5</v>
      </c>
      <c r="L2141" s="16" t="n">
        <v>1</v>
      </c>
      <c r="M2141" s="18" t="n">
        <v>31483.17464543118</v>
      </c>
      <c r="N2141" s="18" t="n">
        <v>35365.73444334748</v>
      </c>
      <c r="O2141" s="19" t="n">
        <v>3882.559797916303</v>
      </c>
      <c r="P2141" s="20" t="n">
        <v>0.1233217374563508</v>
      </c>
      <c r="Q2141" s="27">
        <f>IF(O2141&gt;0,O2141,"")</f>
        <v/>
      </c>
      <c r="R2141" s="28">
        <f>IF(O2141&gt;0,P2141,"")</f>
        <v/>
      </c>
    </row>
    <row r="2142">
      <c r="A2142" t="inlineStr">
        <is>
          <t>370201</t>
        </is>
      </c>
      <c r="B2142" t="inlineStr">
        <is>
          <t>Surgical Hospital Of Oklahoma</t>
        </is>
      </c>
      <c r="C2142" t="inlineStr">
        <is>
          <t>Oklahoma</t>
        </is>
      </c>
      <c r="D2142" t="inlineStr">
        <is>
          <t>OK</t>
        </is>
      </c>
      <c r="E2142" t="inlineStr">
        <is>
          <t>West South Central</t>
        </is>
      </c>
      <c r="F2142" t="inlineStr">
        <is>
          <t>IPPS</t>
        </is>
      </c>
      <c r="G2142" s="16" t="n">
        <v>0.9023</v>
      </c>
      <c r="H2142" s="16" t="n">
        <v>0.8841</v>
      </c>
      <c r="I2142" s="16" t="n">
        <v>2.8367</v>
      </c>
      <c r="J2142" s="16" t="n">
        <v>2.8822</v>
      </c>
      <c r="K2142" s="17" t="n">
        <v>74</v>
      </c>
      <c r="L2142" s="16" t="n">
        <v>1</v>
      </c>
      <c r="M2142" s="18" t="n">
        <v>1331617.125173363</v>
      </c>
      <c r="N2142" s="18" t="n">
        <v>1379336.722343164</v>
      </c>
      <c r="O2142" s="19" t="n">
        <v>47719.59716980089</v>
      </c>
      <c r="P2142" s="20" t="n">
        <v>0.03583582417775551</v>
      </c>
      <c r="Q2142" s="27">
        <f>IF(O2142&gt;0,O2142,"")</f>
        <v/>
      </c>
      <c r="R2142" s="28">
        <f>IF(O2142&gt;0,P2142,"")</f>
        <v/>
      </c>
    </row>
    <row r="2143">
      <c r="A2143" t="inlineStr">
        <is>
          <t>370202</t>
        </is>
      </c>
      <c r="B2143" t="inlineStr">
        <is>
          <t>Hillcrest Hospital South</t>
        </is>
      </c>
      <c r="C2143" t="inlineStr">
        <is>
          <t>Oklahoma</t>
        </is>
      </c>
      <c r="D2143" t="inlineStr">
        <is>
          <t>OK</t>
        </is>
      </c>
      <c r="E2143" t="inlineStr">
        <is>
          <t>West South Central</t>
        </is>
      </c>
      <c r="F2143" t="inlineStr">
        <is>
          <t>Rural Referral Center (RRC)</t>
        </is>
      </c>
      <c r="G2143" s="16" t="n">
        <v>0.9023</v>
      </c>
      <c r="H2143" s="16" t="n">
        <v>0.8841</v>
      </c>
      <c r="I2143" s="16" t="n">
        <v>1.7486</v>
      </c>
      <c r="J2143" s="16" t="n">
        <v>1.742</v>
      </c>
      <c r="K2143" s="17" t="n">
        <v>2381</v>
      </c>
      <c r="L2143" s="16" t="n">
        <v>1</v>
      </c>
      <c r="M2143" s="18" t="n">
        <v>26410955.45828879</v>
      </c>
      <c r="N2143" s="18" t="n">
        <v>26823905.54670225</v>
      </c>
      <c r="O2143" s="19" t="n">
        <v>412950.0884134546</v>
      </c>
      <c r="P2143" s="20" t="n">
        <v>0.01563556036681947</v>
      </c>
      <c r="Q2143" s="27">
        <f>IF(O2143&gt;0,O2143,"")</f>
        <v/>
      </c>
      <c r="R2143" s="28">
        <f>IF(O2143&gt;0,P2143,"")</f>
        <v/>
      </c>
    </row>
    <row r="2144">
      <c r="A2144" t="inlineStr">
        <is>
          <t>370203</t>
        </is>
      </c>
      <c r="B2144" t="inlineStr">
        <is>
          <t>Community Hospital, Llc</t>
        </is>
      </c>
      <c r="C2144" t="inlineStr">
        <is>
          <t>Oklahoma</t>
        </is>
      </c>
      <c r="D2144" t="inlineStr">
        <is>
          <t>OK</t>
        </is>
      </c>
      <c r="E2144" t="inlineStr">
        <is>
          <t>West South Central</t>
        </is>
      </c>
      <c r="F2144" t="inlineStr">
        <is>
          <t>IPPS</t>
        </is>
      </c>
      <c r="G2144" s="16" t="n">
        <v>0.9023</v>
      </c>
      <c r="H2144" s="16" t="n">
        <v>0.8841</v>
      </c>
      <c r="I2144" s="16" t="n">
        <v>2.8854</v>
      </c>
      <c r="J2144" s="16" t="n">
        <v>2.9756</v>
      </c>
      <c r="K2144" s="17" t="n">
        <v>433</v>
      </c>
      <c r="L2144" s="16" t="n">
        <v>1</v>
      </c>
      <c r="M2144" s="18" t="n">
        <v>7925527.315896523</v>
      </c>
      <c r="N2144" s="18" t="n">
        <v>8332530.48996389</v>
      </c>
      <c r="O2144" s="19" t="n">
        <v>407003.1740673669</v>
      </c>
      <c r="P2144" s="20" t="n">
        <v>0.05135345041976268</v>
      </c>
      <c r="Q2144" s="27">
        <f>IF(O2144&gt;0,O2144,"")</f>
        <v/>
      </c>
      <c r="R2144" s="28">
        <f>IF(O2144&gt;0,P2144,"")</f>
        <v/>
      </c>
    </row>
    <row r="2145">
      <c r="A2145" t="inlineStr">
        <is>
          <t>370206</t>
        </is>
      </c>
      <c r="B2145" t="inlineStr">
        <is>
          <t>Oklahoma Spine Hospital</t>
        </is>
      </c>
      <c r="C2145" t="inlineStr">
        <is>
          <t>Oklahoma</t>
        </is>
      </c>
      <c r="D2145" t="inlineStr">
        <is>
          <t>OK</t>
        </is>
      </c>
      <c r="E2145" t="inlineStr">
        <is>
          <t>West South Central</t>
        </is>
      </c>
      <c r="F2145" t="inlineStr">
        <is>
          <t>IPPS</t>
        </is>
      </c>
      <c r="G2145" s="16" t="n">
        <v>0.9023</v>
      </c>
      <c r="H2145" s="16" t="n">
        <v>0.8841</v>
      </c>
      <c r="I2145" s="16" t="n">
        <v>4.3619</v>
      </c>
      <c r="J2145" s="16" t="n">
        <v>4.6855</v>
      </c>
      <c r="K2145" s="17" t="n">
        <v>603</v>
      </c>
      <c r="L2145" s="16" t="n">
        <v>1</v>
      </c>
      <c r="M2145" s="18" t="n">
        <v>16685040.3123114</v>
      </c>
      <c r="N2145" s="18" t="n">
        <v>18272068.70015282</v>
      </c>
      <c r="O2145" s="19" t="n">
        <v>1587028.387841422</v>
      </c>
      <c r="P2145" s="20" t="n">
        <v>0.0951168446785472</v>
      </c>
      <c r="Q2145" s="27">
        <f>IF(O2145&gt;0,O2145,"")</f>
        <v/>
      </c>
      <c r="R2145" s="28">
        <f>IF(O2145&gt;0,P2145,"")</f>
        <v/>
      </c>
    </row>
    <row r="2146">
      <c r="A2146" t="inlineStr">
        <is>
          <t>370210</t>
        </is>
      </c>
      <c r="B2146" t="inlineStr">
        <is>
          <t>Oklahoma Surgical Hospital, Llc</t>
        </is>
      </c>
      <c r="C2146" t="inlineStr">
        <is>
          <t>Oklahoma</t>
        </is>
      </c>
      <c r="D2146" t="inlineStr">
        <is>
          <t>OK</t>
        </is>
      </c>
      <c r="E2146" t="inlineStr">
        <is>
          <t>West South Central</t>
        </is>
      </c>
      <c r="F2146" t="inlineStr">
        <is>
          <t>IPPS</t>
        </is>
      </c>
      <c r="G2146" s="16" t="n">
        <v>0.9023</v>
      </c>
      <c r="H2146" s="16" t="n">
        <v>0.8572</v>
      </c>
      <c r="I2146" s="16" t="n">
        <v>2.5934</v>
      </c>
      <c r="J2146" s="16" t="n">
        <v>2.6479</v>
      </c>
      <c r="K2146" s="17" t="n">
        <v>474</v>
      </c>
      <c r="L2146" s="16" t="n">
        <v>1</v>
      </c>
      <c r="M2146" s="18" t="n">
        <v>7797979.542508284</v>
      </c>
      <c r="N2146" s="18" t="n">
        <v>7971122.451102811</v>
      </c>
      <c r="O2146" s="19" t="n">
        <v>173142.9085945273</v>
      </c>
      <c r="P2146" s="20" t="n">
        <v>0.02220356024925329</v>
      </c>
      <c r="Q2146" s="27">
        <f>IF(O2146&gt;0,O2146,"")</f>
        <v/>
      </c>
      <c r="R2146" s="28">
        <f>IF(O2146&gt;0,P2146,"")</f>
        <v/>
      </c>
    </row>
    <row r="2147">
      <c r="A2147" t="inlineStr">
        <is>
          <t>370211</t>
        </is>
      </c>
      <c r="B2147" t="inlineStr">
        <is>
          <t>Integris Canadian Valley Hospital</t>
        </is>
      </c>
      <c r="C2147" t="inlineStr">
        <is>
          <t>Oklahoma</t>
        </is>
      </c>
      <c r="D2147" t="inlineStr">
        <is>
          <t>OK</t>
        </is>
      </c>
      <c r="E2147" t="inlineStr">
        <is>
          <t>West South Central</t>
        </is>
      </c>
      <c r="F2147" t="inlineStr">
        <is>
          <t>IPPS</t>
        </is>
      </c>
      <c r="G2147" s="16" t="n">
        <v>0.9023</v>
      </c>
      <c r="H2147" s="16" t="n">
        <v>0.8841</v>
      </c>
      <c r="I2147" s="16" t="n">
        <v>1.3469</v>
      </c>
      <c r="J2147" s="16" t="n">
        <v>1.3367</v>
      </c>
      <c r="K2147" s="17" t="n">
        <v>1140</v>
      </c>
      <c r="L2147" s="16" t="n">
        <v>1</v>
      </c>
      <c r="M2147" s="18" t="n">
        <v>9740347.418924365</v>
      </c>
      <c r="N2147" s="18" t="n">
        <v>9854923.661457758</v>
      </c>
      <c r="O2147" s="19" t="n">
        <v>114576.2425333932</v>
      </c>
      <c r="P2147" s="20" t="n">
        <v>0.01176305501288228</v>
      </c>
      <c r="Q2147" s="27">
        <f>IF(O2147&gt;0,O2147,"")</f>
        <v/>
      </c>
      <c r="R2147" s="28">
        <f>IF(O2147&gt;0,P2147,"")</f>
        <v/>
      </c>
    </row>
    <row r="2148">
      <c r="A2148" t="inlineStr">
        <is>
          <t>370212</t>
        </is>
      </c>
      <c r="B2148" t="inlineStr">
        <is>
          <t>Oklahoma Center For Orthopaedic &amp; Multi-Sp</t>
        </is>
      </c>
      <c r="C2148" t="inlineStr">
        <is>
          <t>Oklahoma</t>
        </is>
      </c>
      <c r="D2148" t="inlineStr">
        <is>
          <t>OK</t>
        </is>
      </c>
      <c r="E2148" t="inlineStr">
        <is>
          <t>West South Central</t>
        </is>
      </c>
      <c r="F2148" t="inlineStr">
        <is>
          <t>IPPS</t>
        </is>
      </c>
      <c r="G2148" s="16" t="n">
        <v>0.9023</v>
      </c>
      <c r="H2148" s="16" t="n">
        <v>0.8841</v>
      </c>
      <c r="I2148" s="16" t="n">
        <v>2.1636</v>
      </c>
      <c r="J2148" s="16" t="n">
        <v>2.3107</v>
      </c>
      <c r="K2148" s="17" t="n">
        <v>85</v>
      </c>
      <c r="L2148" s="16" t="n">
        <v>1</v>
      </c>
      <c r="M2148" s="18" t="n">
        <v>1166621.945666465</v>
      </c>
      <c r="N2148" s="18" t="n">
        <v>1270214.175578433</v>
      </c>
      <c r="O2148" s="19" t="n">
        <v>103592.2299119674</v>
      </c>
      <c r="P2148" s="20" t="n">
        <v>0.08879674370670909</v>
      </c>
      <c r="Q2148" s="27">
        <f>IF(O2148&gt;0,O2148,"")</f>
        <v/>
      </c>
      <c r="R2148" s="28">
        <f>IF(O2148&gt;0,P2148,"")</f>
        <v/>
      </c>
    </row>
    <row r="2149">
      <c r="A2149" t="inlineStr">
        <is>
          <t>370215</t>
        </is>
      </c>
      <c r="B2149" t="inlineStr">
        <is>
          <t>Oklahoma Heart Hospital, Llc</t>
        </is>
      </c>
      <c r="C2149" t="inlineStr">
        <is>
          <t>Oklahoma</t>
        </is>
      </c>
      <c r="D2149" t="inlineStr">
        <is>
          <t>OK</t>
        </is>
      </c>
      <c r="E2149" t="inlineStr">
        <is>
          <t>West South Central</t>
        </is>
      </c>
      <c r="F2149" t="inlineStr">
        <is>
          <t>IPPS</t>
        </is>
      </c>
      <c r="G2149" s="16" t="n">
        <v>0.9023</v>
      </c>
      <c r="H2149" s="16" t="n">
        <v>0.8841</v>
      </c>
      <c r="I2149" s="16" t="n">
        <v>3.105</v>
      </c>
      <c r="J2149" s="16" t="n">
        <v>3.1479</v>
      </c>
      <c r="K2149" s="17" t="n">
        <v>2366</v>
      </c>
      <c r="L2149" s="16" t="n">
        <v>1</v>
      </c>
      <c r="M2149" s="18" t="n">
        <v>46602647.33234636</v>
      </c>
      <c r="N2149" s="18" t="n">
        <v>48167059.348024</v>
      </c>
      <c r="O2149" s="19" t="n">
        <v>1564412.015677646</v>
      </c>
      <c r="P2149" s="20" t="n">
        <v>0.03356916624330493</v>
      </c>
      <c r="Q2149" s="27">
        <f>IF(O2149&gt;0,O2149,"")</f>
        <v/>
      </c>
      <c r="R2149" s="28">
        <f>IF(O2149&gt;0,P2149,"")</f>
        <v/>
      </c>
    </row>
    <row r="2150">
      <c r="A2150" t="inlineStr">
        <is>
          <t>370216</t>
        </is>
      </c>
      <c r="B2150" t="inlineStr">
        <is>
          <t>Tulsa Spine &amp; Specialty Hospital</t>
        </is>
      </c>
      <c r="C2150" t="inlineStr">
        <is>
          <t>Oklahoma</t>
        </is>
      </c>
      <c r="D2150" t="inlineStr">
        <is>
          <t>OK</t>
        </is>
      </c>
      <c r="E2150" t="inlineStr">
        <is>
          <t>West South Central</t>
        </is>
      </c>
      <c r="F2150" t="inlineStr">
        <is>
          <t>IPPS</t>
        </is>
      </c>
      <c r="G2150" s="16" t="n">
        <v>0.9023</v>
      </c>
      <c r="H2150" s="16" t="n">
        <v>0.8572</v>
      </c>
      <c r="I2150" s="16" t="n">
        <v>4.0187</v>
      </c>
      <c r="J2150" s="16" t="n">
        <v>4.1868</v>
      </c>
      <c r="K2150" s="17" t="n">
        <v>267</v>
      </c>
      <c r="L2150" s="16" t="n">
        <v>1</v>
      </c>
      <c r="M2150" s="18" t="n">
        <v>6806613.512796226</v>
      </c>
      <c r="N2150" s="18" t="n">
        <v>7099586.196003127</v>
      </c>
      <c r="O2150" s="19" t="n">
        <v>292972.683206901</v>
      </c>
      <c r="P2150" s="20" t="n">
        <v>0.04304235618139934</v>
      </c>
      <c r="Q2150" s="27">
        <f>IF(O2150&gt;0,O2150,"")</f>
        <v/>
      </c>
      <c r="R2150" s="28">
        <f>IF(O2150&gt;0,P2150,"")</f>
        <v/>
      </c>
    </row>
    <row r="2151">
      <c r="A2151" t="inlineStr">
        <is>
          <t>370218</t>
        </is>
      </c>
      <c r="B2151" t="inlineStr">
        <is>
          <t>Saint Francis Hospital South, Llc</t>
        </is>
      </c>
      <c r="C2151" t="inlineStr">
        <is>
          <t>Oklahoma</t>
        </is>
      </c>
      <c r="D2151" t="inlineStr">
        <is>
          <t>OK</t>
        </is>
      </c>
      <c r="E2151" t="inlineStr">
        <is>
          <t>West South Central</t>
        </is>
      </c>
      <c r="F2151" t="inlineStr">
        <is>
          <t>IPPS</t>
        </is>
      </c>
      <c r="G2151" s="16" t="n">
        <v>0.9023</v>
      </c>
      <c r="H2151" s="16" t="n">
        <v>0.8572</v>
      </c>
      <c r="I2151" s="16" t="n">
        <v>1.5715</v>
      </c>
      <c r="J2151" s="16" t="n">
        <v>1.5586</v>
      </c>
      <c r="K2151" s="17" t="n">
        <v>1493</v>
      </c>
      <c r="L2151" s="16" t="n">
        <v>1</v>
      </c>
      <c r="M2151" s="18" t="n">
        <v>14883615.30732532</v>
      </c>
      <c r="N2151" s="18" t="n">
        <v>14778625.33391021</v>
      </c>
      <c r="O2151" s="19" t="n">
        <v>-104989.9734151121</v>
      </c>
      <c r="P2151" s="20" t="n">
        <v>-0.007054063898267972</v>
      </c>
      <c r="Q2151" s="27">
        <f>IF(O2151&gt;0,O2151,"")</f>
        <v/>
      </c>
      <c r="R2151" s="28">
        <f>IF(O2151&gt;0,P2151,"")</f>
        <v/>
      </c>
    </row>
    <row r="2152">
      <c r="A2152" t="inlineStr">
        <is>
          <t>370220</t>
        </is>
      </c>
      <c r="B2152" t="inlineStr">
        <is>
          <t>Onecore Health</t>
        </is>
      </c>
      <c r="C2152" t="inlineStr">
        <is>
          <t>Oklahoma</t>
        </is>
      </c>
      <c r="D2152" t="inlineStr">
        <is>
          <t>OK</t>
        </is>
      </c>
      <c r="E2152" t="inlineStr">
        <is>
          <t>West South Central</t>
        </is>
      </c>
      <c r="F2152" t="inlineStr">
        <is>
          <t>IPPS</t>
        </is>
      </c>
      <c r="G2152" s="16" t="n">
        <v>0.9023</v>
      </c>
      <c r="H2152" s="16" t="n">
        <v>0.8841</v>
      </c>
      <c r="I2152" s="16" t="n">
        <v>2.5565</v>
      </c>
      <c r="J2152" s="16" t="n">
        <v>2.6203</v>
      </c>
      <c r="K2152" s="17" t="n">
        <v>76</v>
      </c>
      <c r="L2152" s="16" t="n">
        <v>1</v>
      </c>
      <c r="M2152" s="18" t="n">
        <v>1232519.027716987</v>
      </c>
      <c r="N2152" s="18" t="n">
        <v>1287890.898985948</v>
      </c>
      <c r="O2152" s="19" t="n">
        <v>55371.87126896158</v>
      </c>
      <c r="P2152" s="20" t="n">
        <v>0.04492577398300106</v>
      </c>
      <c r="Q2152" s="27">
        <f>IF(O2152&gt;0,O2152,"")</f>
        <v/>
      </c>
      <c r="R2152" s="28">
        <f>IF(O2152&gt;0,P2152,"")</f>
        <v/>
      </c>
    </row>
    <row r="2153">
      <c r="A2153" t="inlineStr">
        <is>
          <t>370222</t>
        </is>
      </c>
      <c r="B2153" t="inlineStr">
        <is>
          <t>Mcbride Orthopedic Hospital</t>
        </is>
      </c>
      <c r="C2153" t="inlineStr">
        <is>
          <t>Oklahoma</t>
        </is>
      </c>
      <c r="D2153" t="inlineStr">
        <is>
          <t>OK</t>
        </is>
      </c>
      <c r="E2153" t="inlineStr">
        <is>
          <t>West South Central</t>
        </is>
      </c>
      <c r="F2153" t="inlineStr">
        <is>
          <t>IPPS</t>
        </is>
      </c>
      <c r="G2153" s="16" t="n">
        <v>0.9023</v>
      </c>
      <c r="H2153" s="16" t="n">
        <v>0.8841</v>
      </c>
      <c r="I2153" s="16" t="n">
        <v>2.9965</v>
      </c>
      <c r="J2153" s="16" t="n">
        <v>3.1286</v>
      </c>
      <c r="K2153" s="17" t="n">
        <v>418</v>
      </c>
      <c r="L2153" s="16" t="n">
        <v>1</v>
      </c>
      <c r="M2153" s="18" t="n">
        <v>7945565.408193518</v>
      </c>
      <c r="N2153" s="18" t="n">
        <v>8457476.268412363</v>
      </c>
      <c r="O2153" s="19" t="n">
        <v>511910.8602188444</v>
      </c>
      <c r="P2153" s="20" t="n">
        <v>0.06442724135037119</v>
      </c>
      <c r="Q2153" s="27">
        <f>IF(O2153&gt;0,O2153,"")</f>
        <v/>
      </c>
      <c r="R2153" s="28">
        <f>IF(O2153&gt;0,P2153,"")</f>
        <v/>
      </c>
    </row>
    <row r="2154">
      <c r="A2154" t="inlineStr">
        <is>
          <t>370225</t>
        </is>
      </c>
      <c r="B2154" t="inlineStr">
        <is>
          <t>Summit Medical Center, Llc</t>
        </is>
      </c>
      <c r="C2154" t="inlineStr">
        <is>
          <t>Oklahoma</t>
        </is>
      </c>
      <c r="D2154" t="inlineStr">
        <is>
          <t>OK</t>
        </is>
      </c>
      <c r="E2154" t="inlineStr">
        <is>
          <t>West South Central</t>
        </is>
      </c>
      <c r="F2154" t="inlineStr">
        <is>
          <t>IPPS</t>
        </is>
      </c>
      <c r="G2154" s="16" t="n">
        <v>0.9023</v>
      </c>
      <c r="H2154" s="16" t="n">
        <v>0.8841</v>
      </c>
      <c r="I2154" s="16" t="n">
        <v>1.9164</v>
      </c>
      <c r="J2154" s="16" t="n">
        <v>1.9186</v>
      </c>
      <c r="K2154" s="17" t="n">
        <v>47</v>
      </c>
      <c r="L2154" s="16" t="n">
        <v>1</v>
      </c>
      <c r="M2154" s="18" t="n">
        <v>571371.0914474516</v>
      </c>
      <c r="N2154" s="18" t="n">
        <v>583172.1332799314</v>
      </c>
      <c r="O2154" s="19" t="n">
        <v>11801.04183247976</v>
      </c>
      <c r="P2154" s="20" t="n">
        <v>0.02065390078203684</v>
      </c>
      <c r="Q2154" s="27">
        <f>IF(O2154&gt;0,O2154,"")</f>
        <v/>
      </c>
      <c r="R2154" s="28">
        <f>IF(O2154&gt;0,P2154,"")</f>
        <v/>
      </c>
    </row>
    <row r="2155">
      <c r="A2155" t="inlineStr">
        <is>
          <t>370227</t>
        </is>
      </c>
      <c r="B2155" t="inlineStr">
        <is>
          <t>Ascension St John Owasso</t>
        </is>
      </c>
      <c r="C2155" t="inlineStr">
        <is>
          <t>Oklahoma</t>
        </is>
      </c>
      <c r="D2155" t="inlineStr">
        <is>
          <t>OK</t>
        </is>
      </c>
      <c r="E2155" t="inlineStr">
        <is>
          <t>West South Central</t>
        </is>
      </c>
      <c r="F2155" t="inlineStr">
        <is>
          <t>IPPS</t>
        </is>
      </c>
      <c r="G2155" s="16" t="n">
        <v>0.9023</v>
      </c>
      <c r="H2155" s="16" t="n">
        <v>0.8572</v>
      </c>
      <c r="I2155" s="16" t="n">
        <v>1.2675</v>
      </c>
      <c r="J2155" s="16" t="n">
        <v>1.2522</v>
      </c>
      <c r="K2155" s="17" t="n">
        <v>414</v>
      </c>
      <c r="L2155" s="16" t="n">
        <v>1</v>
      </c>
      <c r="M2155" s="18" t="n">
        <v>3328760.523739025</v>
      </c>
      <c r="N2155" s="18" t="n">
        <v>3292407.634211658</v>
      </c>
      <c r="O2155" s="19" t="n">
        <v>-36352.88952736743</v>
      </c>
      <c r="P2155" s="20" t="n">
        <v>-0.01092084854651367</v>
      </c>
      <c r="Q2155" s="27">
        <f>IF(O2155&gt;0,O2155,"")</f>
        <v/>
      </c>
      <c r="R2155" s="28">
        <f>IF(O2155&gt;0,P2155,"")</f>
        <v/>
      </c>
    </row>
    <row r="2156">
      <c r="A2156" t="inlineStr">
        <is>
          <t>370228</t>
        </is>
      </c>
      <c r="B2156" t="inlineStr">
        <is>
          <t>Bailey Medical Center, Llc</t>
        </is>
      </c>
      <c r="C2156" t="inlineStr">
        <is>
          <t>Oklahoma</t>
        </is>
      </c>
      <c r="D2156" t="inlineStr">
        <is>
          <t>OK</t>
        </is>
      </c>
      <c r="E2156" t="inlineStr">
        <is>
          <t>West South Central</t>
        </is>
      </c>
      <c r="F2156" t="inlineStr">
        <is>
          <t>IPPS</t>
        </is>
      </c>
      <c r="G2156" s="16" t="n">
        <v>0.9023</v>
      </c>
      <c r="H2156" s="16" t="n">
        <v>0.8572</v>
      </c>
      <c r="I2156" s="16" t="n">
        <v>1.2814</v>
      </c>
      <c r="J2156" s="16" t="n">
        <v>1.2738</v>
      </c>
      <c r="K2156" s="17" t="n">
        <v>167</v>
      </c>
      <c r="L2156" s="16" t="n">
        <v>1</v>
      </c>
      <c r="M2156" s="18" t="n">
        <v>1357486.233818148</v>
      </c>
      <c r="N2156" s="18" t="n">
        <v>1351005.991820813</v>
      </c>
      <c r="O2156" s="19" t="n">
        <v>-6480.241997335106</v>
      </c>
      <c r="P2156" s="20" t="n">
        <v>-0.004773707339269572</v>
      </c>
      <c r="Q2156" s="27">
        <f>IF(O2156&gt;0,O2156,"")</f>
        <v/>
      </c>
      <c r="R2156" s="28">
        <f>IF(O2156&gt;0,P2156,"")</f>
        <v/>
      </c>
    </row>
    <row r="2157">
      <c r="A2157" t="inlineStr">
        <is>
          <t>370234</t>
        </is>
      </c>
      <c r="B2157" t="inlineStr">
        <is>
          <t>Oklahoma Heart Hospital South, Llc</t>
        </is>
      </c>
      <c r="C2157" t="inlineStr">
        <is>
          <t>Oklahoma</t>
        </is>
      </c>
      <c r="D2157" t="inlineStr">
        <is>
          <t>OK</t>
        </is>
      </c>
      <c r="E2157" t="inlineStr">
        <is>
          <t>West South Central</t>
        </is>
      </c>
      <c r="F2157" t="inlineStr">
        <is>
          <t>IPPS</t>
        </is>
      </c>
      <c r="G2157" s="16" t="n">
        <v>0.9023</v>
      </c>
      <c r="H2157" s="16" t="n">
        <v>0.8841</v>
      </c>
      <c r="I2157" s="16" t="n">
        <v>2.9657</v>
      </c>
      <c r="J2157" s="16" t="n">
        <v>3.049</v>
      </c>
      <c r="K2157" s="17" t="n">
        <v>1507</v>
      </c>
      <c r="L2157" s="16" t="n">
        <v>1</v>
      </c>
      <c r="M2157" s="18" t="n">
        <v>28351413.28354917</v>
      </c>
      <c r="N2157" s="18" t="n">
        <v>29715643.65856708</v>
      </c>
      <c r="O2157" s="19" t="n">
        <v>1364230.375017907</v>
      </c>
      <c r="P2157" s="20" t="n">
        <v>0.04811860210896429</v>
      </c>
      <c r="Q2157" s="27">
        <f>IF(O2157&gt;0,O2157,"")</f>
        <v/>
      </c>
      <c r="R2157" s="28">
        <f>IF(O2157&gt;0,P2157,"")</f>
        <v/>
      </c>
    </row>
    <row r="2158">
      <c r="A2158" t="inlineStr">
        <is>
          <t>370235</t>
        </is>
      </c>
      <c r="B2158" t="inlineStr">
        <is>
          <t>Ascension St John Broken Arrow</t>
        </is>
      </c>
      <c r="C2158" t="inlineStr">
        <is>
          <t>Oklahoma</t>
        </is>
      </c>
      <c r="D2158" t="inlineStr">
        <is>
          <t>OK</t>
        </is>
      </c>
      <c r="E2158" t="inlineStr">
        <is>
          <t>West South Central</t>
        </is>
      </c>
      <c r="F2158" t="inlineStr">
        <is>
          <t>IPPS</t>
        </is>
      </c>
      <c r="G2158" s="16" t="n">
        <v>0.9023</v>
      </c>
      <c r="H2158" s="16" t="n">
        <v>0.8572</v>
      </c>
      <c r="I2158" s="16" t="n">
        <v>1.6403</v>
      </c>
      <c r="J2158" s="16" t="n">
        <v>1.6765</v>
      </c>
      <c r="K2158" s="17" t="n">
        <v>481</v>
      </c>
      <c r="L2158" s="16" t="n">
        <v>1</v>
      </c>
      <c r="M2158" s="18" t="n">
        <v>5004982.975902331</v>
      </c>
      <c r="N2158" s="18" t="n">
        <v>5121394.062009436</v>
      </c>
      <c r="O2158" s="19" t="n">
        <v>116411.086107105</v>
      </c>
      <c r="P2158" s="20" t="n">
        <v>0.02325903737686893</v>
      </c>
      <c r="Q2158" s="27">
        <f>IF(O2158&gt;0,O2158,"")</f>
        <v/>
      </c>
      <c r="R2158" s="28">
        <f>IF(O2158&gt;0,P2158,"")</f>
        <v/>
      </c>
    </row>
    <row r="2159">
      <c r="A2159" t="inlineStr">
        <is>
          <t>370236</t>
        </is>
      </c>
      <c r="B2159" t="inlineStr">
        <is>
          <t>Integris Health Edmond Hospital</t>
        </is>
      </c>
      <c r="C2159" t="inlineStr">
        <is>
          <t>Oklahoma</t>
        </is>
      </c>
      <c r="D2159" t="inlineStr">
        <is>
          <t>OK</t>
        </is>
      </c>
      <c r="E2159" t="inlineStr">
        <is>
          <t>West South Central</t>
        </is>
      </c>
      <c r="F2159" t="inlineStr">
        <is>
          <t>IPPS</t>
        </is>
      </c>
      <c r="G2159" s="16" t="n">
        <v>0.9023</v>
      </c>
      <c r="H2159" s="16" t="n">
        <v>0.8841</v>
      </c>
      <c r="I2159" s="16" t="n">
        <v>1.4738</v>
      </c>
      <c r="J2159" s="16" t="n">
        <v>1.47</v>
      </c>
      <c r="K2159" s="17" t="n">
        <v>1284</v>
      </c>
      <c r="L2159" s="16" t="n">
        <v>1</v>
      </c>
      <c r="M2159" s="18" t="n">
        <v>12004327.05732187</v>
      </c>
      <c r="N2159" s="18" t="n">
        <v>12206659.3119008</v>
      </c>
      <c r="O2159" s="19" t="n">
        <v>202332.2545789313</v>
      </c>
      <c r="P2159" s="20" t="n">
        <v>0.01685494352267932</v>
      </c>
      <c r="Q2159" s="27">
        <f>IF(O2159&gt;0,O2159,"")</f>
        <v/>
      </c>
      <c r="R2159" s="28">
        <f>IF(O2159&gt;0,P2159,"")</f>
        <v/>
      </c>
    </row>
    <row r="2160">
      <c r="A2160" t="inlineStr">
        <is>
          <t>370237</t>
        </is>
      </c>
      <c r="B2160" t="inlineStr">
        <is>
          <t>Saint Francis Hospital Vinita, Inc</t>
        </is>
      </c>
      <c r="C2160" t="inlineStr">
        <is>
          <t>Oklahoma</t>
        </is>
      </c>
      <c r="D2160" t="inlineStr">
        <is>
          <t>OK</t>
        </is>
      </c>
      <c r="E2160" t="inlineStr">
        <is>
          <t>West South Central</t>
        </is>
      </c>
      <c r="F2160" t="inlineStr">
        <is>
          <t>IPPS</t>
        </is>
      </c>
      <c r="G2160" s="16" t="n">
        <v>0.9023</v>
      </c>
      <c r="H2160" s="16" t="n">
        <v>0.8572</v>
      </c>
      <c r="I2160" s="16" t="n">
        <v>1.2866</v>
      </c>
      <c r="J2160" s="16" t="n">
        <v>1.2689</v>
      </c>
      <c r="K2160" s="17" t="n">
        <v>266</v>
      </c>
      <c r="L2160" s="16" t="n">
        <v>1</v>
      </c>
      <c r="M2160" s="18" t="n">
        <v>2170998.018271998</v>
      </c>
      <c r="N2160" s="18" t="n">
        <v>2143623.91469393</v>
      </c>
      <c r="O2160" s="19" t="n">
        <v>-27374.10357806832</v>
      </c>
      <c r="P2160" s="20" t="n">
        <v>-0.01260899519376654</v>
      </c>
      <c r="Q2160" s="27">
        <f>IF(O2160&gt;0,O2160,"")</f>
        <v/>
      </c>
      <c r="R2160" s="28">
        <f>IF(O2160&gt;0,P2160,"")</f>
        <v/>
      </c>
    </row>
    <row r="2161">
      <c r="A2161" t="inlineStr">
        <is>
          <t>370240</t>
        </is>
      </c>
      <c r="B2161" t="inlineStr">
        <is>
          <t>Integris Community Hospital - Council Crossing</t>
        </is>
      </c>
      <c r="C2161" t="inlineStr">
        <is>
          <t>Oklahoma</t>
        </is>
      </c>
      <c r="D2161" t="inlineStr">
        <is>
          <t>OK</t>
        </is>
      </c>
      <c r="E2161" t="inlineStr">
        <is>
          <t>West South Central</t>
        </is>
      </c>
      <c r="F2161" t="inlineStr">
        <is>
          <t>IPPS</t>
        </is>
      </c>
      <c r="G2161" s="16" t="n">
        <v>0.9023</v>
      </c>
      <c r="H2161" s="16" t="n">
        <v>0.8841</v>
      </c>
      <c r="I2161" s="16" t="n">
        <v>1.1582</v>
      </c>
      <c r="J2161" s="16" t="n">
        <v>1.1389</v>
      </c>
      <c r="K2161" s="17" t="n">
        <v>73</v>
      </c>
      <c r="L2161" s="16" t="n">
        <v>1</v>
      </c>
      <c r="M2161" s="18" t="n">
        <v>536340.5883189003</v>
      </c>
      <c r="N2161" s="18" t="n">
        <v>537678.8062356362</v>
      </c>
      <c r="O2161" s="19" t="n">
        <v>1338.217916735914</v>
      </c>
      <c r="P2161" s="20" t="n">
        <v>0.002495089772956412</v>
      </c>
      <c r="Q2161" s="27">
        <f>IF(O2161&gt;0,O2161,"")</f>
        <v/>
      </c>
      <c r="R2161" s="28">
        <f>IF(O2161&gt;0,P2161,"")</f>
        <v/>
      </c>
    </row>
    <row r="2162">
      <c r="A2162" t="inlineStr">
        <is>
          <t>370243</t>
        </is>
      </c>
      <c r="B2162" t="inlineStr">
        <is>
          <t>Valley Community Hospital</t>
        </is>
      </c>
      <c r="C2162" t="inlineStr">
        <is>
          <t>Oklahoma</t>
        </is>
      </c>
      <c r="D2162" t="inlineStr">
        <is>
          <t>OK</t>
        </is>
      </c>
      <c r="E2162" t="inlineStr">
        <is>
          <t>West South Central</t>
        </is>
      </c>
      <c r="F2162" t="inlineStr">
        <is>
          <t>IPPS</t>
        </is>
      </c>
      <c r="G2162" s="16" t="n">
        <v>0.9023</v>
      </c>
      <c r="H2162" s="16" t="n">
        <v>0.8572</v>
      </c>
      <c r="I2162" s="16" t="n">
        <v>0.8892</v>
      </c>
      <c r="J2162" s="16" t="n">
        <v>0.8842</v>
      </c>
      <c r="K2162" s="17" t="n">
        <v>5</v>
      </c>
      <c r="L2162" s="16" t="n">
        <v>1</v>
      </c>
      <c r="M2162" s="18" t="n">
        <v>28203.54512866956</v>
      </c>
      <c r="N2162" s="18" t="n">
        <v>28077.60592728728</v>
      </c>
      <c r="O2162" s="19" t="n">
        <v>-125.9392013822799</v>
      </c>
      <c r="P2162" s="20" t="n">
        <v>-0.004465367768758253</v>
      </c>
      <c r="Q2162" s="27">
        <f>IF(O2162&gt;0,O2162,"")</f>
        <v/>
      </c>
      <c r="R2162" s="28">
        <f>IF(O2162&gt;0,P2162,"")</f>
        <v/>
      </c>
    </row>
    <row r="2163">
      <c r="A2163" t="inlineStr">
        <is>
          <t>370244</t>
        </is>
      </c>
      <c r="B2163" t="inlineStr">
        <is>
          <t>Council Oak Comprehensive Healthcare</t>
        </is>
      </c>
      <c r="C2163" t="inlineStr">
        <is>
          <t>Oklahoma</t>
        </is>
      </c>
      <c r="D2163" t="inlineStr">
        <is>
          <t>OK</t>
        </is>
      </c>
      <c r="E2163" t="inlineStr">
        <is>
          <t>West South Central</t>
        </is>
      </c>
      <c r="F2163" t="inlineStr">
        <is>
          <t>Indian Health Service (IHS)</t>
        </is>
      </c>
      <c r="G2163" s="16" t="n">
        <v>1.4448</v>
      </c>
      <c r="H2163" s="16" t="n">
        <v>1.4448</v>
      </c>
      <c r="I2163" s="16" t="n">
        <v>1.2468</v>
      </c>
      <c r="J2163" s="16" t="n">
        <v>1.2255</v>
      </c>
      <c r="K2163" s="17" t="n">
        <v>132</v>
      </c>
      <c r="L2163" s="16" t="n">
        <v>1</v>
      </c>
      <c r="M2163" s="18" t="n">
        <v>1437578.787865449</v>
      </c>
      <c r="N2163" s="18" t="n">
        <v>1458063.874149443</v>
      </c>
      <c r="O2163" s="19" t="n">
        <v>20485.08628399414</v>
      </c>
      <c r="P2163" s="20" t="n">
        <v>0.01424971379440767</v>
      </c>
      <c r="Q2163" s="27">
        <f>IF(O2163&gt;0,O2163,"")</f>
        <v/>
      </c>
      <c r="R2163" s="28">
        <f>IF(O2163&gt;0,P2163,"")</f>
        <v/>
      </c>
    </row>
    <row r="2164">
      <c r="A2164" t="inlineStr">
        <is>
          <t>370246</t>
        </is>
      </c>
      <c r="B2164" t="inlineStr">
        <is>
          <t>Carrus Lakeside Hospital</t>
        </is>
      </c>
      <c r="C2164" t="inlineStr">
        <is>
          <t>Oklahoma</t>
        </is>
      </c>
      <c r="D2164" t="inlineStr">
        <is>
          <t>OK</t>
        </is>
      </c>
      <c r="E2164" t="inlineStr">
        <is>
          <t>West South Central</t>
        </is>
      </c>
      <c r="F2164" t="inlineStr">
        <is>
          <t>IPPS</t>
        </is>
      </c>
      <c r="G2164" s="16" t="n">
        <v>0.9023</v>
      </c>
      <c r="H2164" s="16" t="n">
        <v>0.8572</v>
      </c>
      <c r="I2164" s="16" t="n">
        <v>0.6757</v>
      </c>
      <c r="J2164" s="16" t="n">
        <v>0.6589</v>
      </c>
      <c r="K2164" s="17" t="n">
        <v>3</v>
      </c>
      <c r="L2164" s="16" t="n">
        <v>1</v>
      </c>
      <c r="M2164" s="18" t="n">
        <v>12859.06575131041</v>
      </c>
      <c r="N2164" s="18" t="n">
        <v>12553.94789334286</v>
      </c>
      <c r="O2164" s="19" t="n">
        <v>-305.1178579675488</v>
      </c>
      <c r="P2164" s="20" t="n">
        <v>-0.02372784025437118</v>
      </c>
      <c r="Q2164" s="27">
        <f>IF(O2164&gt;0,O2164,"")</f>
        <v/>
      </c>
      <c r="R2164" s="28">
        <f>IF(O2164&gt;0,P2164,"")</f>
        <v/>
      </c>
    </row>
    <row r="2165">
      <c r="A2165" t="inlineStr">
        <is>
          <t>380001</t>
        </is>
      </c>
      <c r="B2165" t="inlineStr">
        <is>
          <t>Adventist Health Columbia Gorge</t>
        </is>
      </c>
      <c r="C2165" t="inlineStr">
        <is>
          <t>Oregon</t>
        </is>
      </c>
      <c r="D2165" t="inlineStr">
        <is>
          <t>OR</t>
        </is>
      </c>
      <c r="E2165" t="inlineStr">
        <is>
          <t>Pacific</t>
        </is>
      </c>
      <c r="F2165" t="inlineStr">
        <is>
          <t>SCH/RRC</t>
        </is>
      </c>
      <c r="G2165" s="16" t="n">
        <v>1.1466</v>
      </c>
      <c r="H2165" s="16" t="n">
        <v>1.1451</v>
      </c>
      <c r="I2165" s="16" t="n">
        <v>1.5226</v>
      </c>
      <c r="J2165" s="16" t="n">
        <v>1.5088</v>
      </c>
      <c r="K2165" s="17" t="n">
        <v>556</v>
      </c>
      <c r="L2165" s="16" t="n">
        <v>1</v>
      </c>
      <c r="M2165" s="18" t="n">
        <v>6269635.655158916</v>
      </c>
      <c r="N2165" s="18" t="n">
        <v>6405076.588614261</v>
      </c>
      <c r="O2165" s="19" t="n">
        <v>135440.9334553452</v>
      </c>
      <c r="P2165" s="20" t="n">
        <v>0.02160268010851616</v>
      </c>
      <c r="Q2165" s="27">
        <f>IF(O2165&gt;0,O2165,"")</f>
        <v/>
      </c>
      <c r="R2165" s="28">
        <f>IF(O2165&gt;0,P2165,"")</f>
        <v/>
      </c>
    </row>
    <row r="2166">
      <c r="A2166" t="inlineStr">
        <is>
          <t>380002</t>
        </is>
      </c>
      <c r="B2166" t="inlineStr">
        <is>
          <t>Asante Three Rivers Medical Center</t>
        </is>
      </c>
      <c r="C2166" t="inlineStr">
        <is>
          <t>Oregon</t>
        </is>
      </c>
      <c r="D2166" t="inlineStr">
        <is>
          <t>OR</t>
        </is>
      </c>
      <c r="E2166" t="inlineStr">
        <is>
          <t>Pacific</t>
        </is>
      </c>
      <c r="F2166" t="inlineStr">
        <is>
          <t>IPPS</t>
        </is>
      </c>
      <c r="G2166" s="16" t="n">
        <v>1.2479</v>
      </c>
      <c r="H2166" s="16" t="n">
        <v>1.2175</v>
      </c>
      <c r="I2166" s="16" t="n">
        <v>1.6129</v>
      </c>
      <c r="J2166" s="16" t="n">
        <v>1.6023</v>
      </c>
      <c r="K2166" s="17" t="n">
        <v>1469</v>
      </c>
      <c r="L2166" s="16" t="n">
        <v>1</v>
      </c>
      <c r="M2166" s="18" t="n">
        <v>18617006.1873668</v>
      </c>
      <c r="N2166" s="18" t="n">
        <v>18755162.27418647</v>
      </c>
      <c r="O2166" s="19" t="n">
        <v>138156.0868196711</v>
      </c>
      <c r="P2166" s="20" t="n">
        <v>0.007420961535341894</v>
      </c>
      <c r="Q2166" s="27">
        <f>IF(O2166&gt;0,O2166,"")</f>
        <v/>
      </c>
      <c r="R2166" s="28">
        <f>IF(O2166&gt;0,P2166,"")</f>
        <v/>
      </c>
    </row>
    <row r="2167">
      <c r="A2167" t="inlineStr">
        <is>
          <t>380004</t>
        </is>
      </c>
      <c r="B2167" t="inlineStr">
        <is>
          <t>Providence St Vincent Medical Center</t>
        </is>
      </c>
      <c r="C2167" t="inlineStr">
        <is>
          <t>Oregon</t>
        </is>
      </c>
      <c r="D2167" t="inlineStr">
        <is>
          <t>OR</t>
        </is>
      </c>
      <c r="E2167" t="inlineStr">
        <is>
          <t>Pacific</t>
        </is>
      </c>
      <c r="F2167" t="inlineStr">
        <is>
          <t>Rural Referral Center (RRC)</t>
        </is>
      </c>
      <c r="G2167" s="16" t="n">
        <v>1.1466</v>
      </c>
      <c r="H2167" s="16" t="n">
        <v>1.1451</v>
      </c>
      <c r="I2167" s="16" t="n">
        <v>2.2538</v>
      </c>
      <c r="J2167" s="16" t="n">
        <v>2.2555</v>
      </c>
      <c r="K2167" s="17" t="n">
        <v>5063</v>
      </c>
      <c r="L2167" s="16" t="n">
        <v>1</v>
      </c>
      <c r="M2167" s="18" t="n">
        <v>84509394.19565411</v>
      </c>
      <c r="N2167" s="18" t="n">
        <v>87190389.75369841</v>
      </c>
      <c r="O2167" s="19" t="n">
        <v>2680995.558044299</v>
      </c>
      <c r="P2167" s="20" t="n">
        <v>0.03172423117644559</v>
      </c>
      <c r="Q2167" s="27">
        <f>IF(O2167&gt;0,O2167,"")</f>
        <v/>
      </c>
      <c r="R2167" s="28">
        <f>IF(O2167&gt;0,P2167,"")</f>
        <v/>
      </c>
    </row>
    <row r="2168">
      <c r="A2168" t="inlineStr">
        <is>
          <t>380005</t>
        </is>
      </c>
      <c r="B2168" t="inlineStr">
        <is>
          <t>Asante Ashland Community Hospital</t>
        </is>
      </c>
      <c r="C2168" t="inlineStr">
        <is>
          <t>Oregon</t>
        </is>
      </c>
      <c r="D2168" t="inlineStr">
        <is>
          <t>OR</t>
        </is>
      </c>
      <c r="E2168" t="inlineStr">
        <is>
          <t>Pacific</t>
        </is>
      </c>
      <c r="F2168" t="inlineStr">
        <is>
          <t>IPPS</t>
        </is>
      </c>
      <c r="G2168" s="16" t="n">
        <v>1.2479</v>
      </c>
      <c r="H2168" s="16" t="n">
        <v>1.1855</v>
      </c>
      <c r="I2168" s="16" t="n">
        <v>1.3928</v>
      </c>
      <c r="J2168" s="16" t="n">
        <v>1.3818</v>
      </c>
      <c r="K2168" s="17" t="n">
        <v>264</v>
      </c>
      <c r="L2168" s="16" t="n">
        <v>1</v>
      </c>
      <c r="M2168" s="18" t="n">
        <v>2889171.288569732</v>
      </c>
      <c r="N2168" s="18" t="n">
        <v>2853043.678489325</v>
      </c>
      <c r="O2168" s="19" t="n">
        <v>-36127.61008040747</v>
      </c>
      <c r="P2168" s="20" t="n">
        <v>-0.01250448882118451</v>
      </c>
      <c r="Q2168" s="27">
        <f>IF(O2168&gt;0,O2168,"")</f>
        <v/>
      </c>
      <c r="R2168" s="28">
        <f>IF(O2168&gt;0,P2168,"")</f>
        <v/>
      </c>
    </row>
    <row r="2169">
      <c r="A2169" t="inlineStr">
        <is>
          <t>380007</t>
        </is>
      </c>
      <c r="B2169" t="inlineStr">
        <is>
          <t>Legacy Emanuel Medical Center</t>
        </is>
      </c>
      <c r="C2169" t="inlineStr">
        <is>
          <t>Oregon</t>
        </is>
      </c>
      <c r="D2169" t="inlineStr">
        <is>
          <t>OR</t>
        </is>
      </c>
      <c r="E2169" t="inlineStr">
        <is>
          <t>Pacific</t>
        </is>
      </c>
      <c r="F2169" t="inlineStr">
        <is>
          <t>IPPS</t>
        </is>
      </c>
      <c r="G2169" s="16" t="n">
        <v>1.1466</v>
      </c>
      <c r="H2169" s="16" t="n">
        <v>1.1451</v>
      </c>
      <c r="I2169" s="16" t="n">
        <v>2.605</v>
      </c>
      <c r="J2169" s="16" t="n">
        <v>2.6154</v>
      </c>
      <c r="K2169" s="17" t="n">
        <v>1862</v>
      </c>
      <c r="L2169" s="16" t="n">
        <v>1</v>
      </c>
      <c r="M2169" s="18" t="n">
        <v>35922709.87824792</v>
      </c>
      <c r="N2169" s="18" t="n">
        <v>37182249.1156946</v>
      </c>
      <c r="O2169" s="19" t="n">
        <v>1259539.237446681</v>
      </c>
      <c r="P2169" s="20" t="n">
        <v>0.03506247835187296</v>
      </c>
      <c r="Q2169" s="27">
        <f>IF(O2169&gt;0,O2169,"")</f>
        <v/>
      </c>
      <c r="R2169" s="28">
        <f>IF(O2169&gt;0,P2169,"")</f>
        <v/>
      </c>
    </row>
    <row r="2170">
      <c r="A2170" t="inlineStr">
        <is>
          <t>380009</t>
        </is>
      </c>
      <c r="B2170" t="inlineStr">
        <is>
          <t>Ohsu Hospital And Clinics</t>
        </is>
      </c>
      <c r="C2170" t="inlineStr">
        <is>
          <t>Oregon</t>
        </is>
      </c>
      <c r="D2170" t="inlineStr">
        <is>
          <t>OR</t>
        </is>
      </c>
      <c r="E2170" t="inlineStr">
        <is>
          <t>Pacific</t>
        </is>
      </c>
      <c r="F2170" t="inlineStr">
        <is>
          <t>Rural Referral Center (RRC)</t>
        </is>
      </c>
      <c r="G2170" s="16" t="n">
        <v>1.1652</v>
      </c>
      <c r="H2170" s="16" t="n">
        <v>1.1451</v>
      </c>
      <c r="I2170" s="16" t="n">
        <v>3.1983</v>
      </c>
      <c r="J2170" s="16" t="n">
        <v>3.2197</v>
      </c>
      <c r="K2170" s="17" t="n">
        <v>4112</v>
      </c>
      <c r="L2170" s="16" t="n">
        <v>1</v>
      </c>
      <c r="M2170" s="18" t="n">
        <v>98489072.83965245</v>
      </c>
      <c r="N2170" s="18" t="n">
        <v>101084920.48065</v>
      </c>
      <c r="O2170" s="19" t="n">
        <v>2595847.640997544</v>
      </c>
      <c r="P2170" s="20" t="n">
        <v>0.02635670705544946</v>
      </c>
      <c r="Q2170" s="27">
        <f>IF(O2170&gt;0,O2170,"")</f>
        <v/>
      </c>
      <c r="R2170" s="28">
        <f>IF(O2170&gt;0,P2170,"")</f>
        <v/>
      </c>
    </row>
    <row r="2171">
      <c r="A2171" t="inlineStr">
        <is>
          <t>380014</t>
        </is>
      </c>
      <c r="B2171" t="inlineStr">
        <is>
          <t>Good Samaritan Regional Medical Center</t>
        </is>
      </c>
      <c r="C2171" t="inlineStr">
        <is>
          <t>Oregon</t>
        </is>
      </c>
      <c r="D2171" t="inlineStr">
        <is>
          <t>OR</t>
        </is>
      </c>
      <c r="E2171" t="inlineStr">
        <is>
          <t>Pacific</t>
        </is>
      </c>
      <c r="F2171" t="inlineStr">
        <is>
          <t>Rural Referral Center (RRC)</t>
        </is>
      </c>
      <c r="G2171" s="16" t="n">
        <v>1.1466</v>
      </c>
      <c r="H2171" s="16" t="n">
        <v>1.1451</v>
      </c>
      <c r="I2171" s="16" t="n">
        <v>2.1015</v>
      </c>
      <c r="J2171" s="16" t="n">
        <v>2.1017</v>
      </c>
      <c r="K2171" s="17" t="n">
        <v>2111</v>
      </c>
      <c r="L2171" s="16" t="n">
        <v>1</v>
      </c>
      <c r="M2171" s="18" t="n">
        <v>32854836.79491235</v>
      </c>
      <c r="N2171" s="18" t="n">
        <v>33874806.08170608</v>
      </c>
      <c r="O2171" s="19" t="n">
        <v>1019969.286793731</v>
      </c>
      <c r="P2171" s="20" t="n">
        <v>0.03104472236951351</v>
      </c>
      <c r="Q2171" s="27">
        <f>IF(O2171&gt;0,O2171,"")</f>
        <v/>
      </c>
      <c r="R2171" s="28">
        <f>IF(O2171&gt;0,P2171,"")</f>
        <v/>
      </c>
    </row>
    <row r="2172">
      <c r="A2172" t="inlineStr">
        <is>
          <t>380017</t>
        </is>
      </c>
      <c r="B2172" t="inlineStr">
        <is>
          <t>Legacy Good Samaritan Medical Center</t>
        </is>
      </c>
      <c r="C2172" t="inlineStr">
        <is>
          <t>Oregon</t>
        </is>
      </c>
      <c r="D2172" t="inlineStr">
        <is>
          <t>OR</t>
        </is>
      </c>
      <c r="E2172" t="inlineStr">
        <is>
          <t>Pacific</t>
        </is>
      </c>
      <c r="F2172" t="inlineStr">
        <is>
          <t>IPPS</t>
        </is>
      </c>
      <c r="G2172" s="16" t="n">
        <v>1.1466</v>
      </c>
      <c r="H2172" s="16" t="n">
        <v>1.1451</v>
      </c>
      <c r="I2172" s="16" t="n">
        <v>1.9768</v>
      </c>
      <c r="J2172" s="16" t="n">
        <v>1.9695</v>
      </c>
      <c r="K2172" s="17" t="n">
        <v>1574</v>
      </c>
      <c r="L2172" s="16" t="n">
        <v>1</v>
      </c>
      <c r="M2172" s="18" t="n">
        <v>23043537.33620638</v>
      </c>
      <c r="N2172" s="18" t="n">
        <v>23668927.17301673</v>
      </c>
      <c r="O2172" s="19" t="n">
        <v>625389.8368103467</v>
      </c>
      <c r="P2172" s="20" t="n">
        <v>0.02713948937985853</v>
      </c>
      <c r="Q2172" s="27">
        <f>IF(O2172&gt;0,O2172,"")</f>
        <v/>
      </c>
      <c r="R2172" s="28">
        <f>IF(O2172&gt;0,P2172,"")</f>
        <v/>
      </c>
    </row>
    <row r="2173">
      <c r="A2173" t="inlineStr">
        <is>
          <t>380018</t>
        </is>
      </c>
      <c r="B2173" t="inlineStr">
        <is>
          <t>Asante Rogue Regional Medical Center</t>
        </is>
      </c>
      <c r="C2173" t="inlineStr">
        <is>
          <t>Oregon</t>
        </is>
      </c>
      <c r="D2173" t="inlineStr">
        <is>
          <t>OR</t>
        </is>
      </c>
      <c r="E2173" t="inlineStr">
        <is>
          <t>Pacific</t>
        </is>
      </c>
      <c r="F2173" t="inlineStr">
        <is>
          <t>Rural Referral Center (RRC)</t>
        </is>
      </c>
      <c r="G2173" s="16" t="n">
        <v>1.3999</v>
      </c>
      <c r="H2173" s="16" t="n">
        <v>1.4068</v>
      </c>
      <c r="I2173" s="16" t="n">
        <v>2.3177</v>
      </c>
      <c r="J2173" s="16" t="n">
        <v>2.3245</v>
      </c>
      <c r="K2173" s="17" t="n">
        <v>4345</v>
      </c>
      <c r="L2173" s="16" t="n">
        <v>1</v>
      </c>
      <c r="M2173" s="18" t="n">
        <v>85949442.83103578</v>
      </c>
      <c r="N2173" s="18" t="n">
        <v>89270040.91733067</v>
      </c>
      <c r="O2173" s="19" t="n">
        <v>3320598.086294889</v>
      </c>
      <c r="P2173" s="20" t="n">
        <v>0.03863431776774524</v>
      </c>
      <c r="Q2173" s="27">
        <f>IF(O2173&gt;0,O2173,"")</f>
        <v/>
      </c>
      <c r="R2173" s="28">
        <f>IF(O2173&gt;0,P2173,"")</f>
        <v/>
      </c>
    </row>
    <row r="2174">
      <c r="A2174" t="inlineStr">
        <is>
          <t>380020</t>
        </is>
      </c>
      <c r="B2174" t="inlineStr">
        <is>
          <t>Mckenzie-Willamette Medical Center</t>
        </is>
      </c>
      <c r="C2174" t="inlineStr">
        <is>
          <t>Oregon</t>
        </is>
      </c>
      <c r="D2174" t="inlineStr">
        <is>
          <t>OR</t>
        </is>
      </c>
      <c r="E2174" t="inlineStr">
        <is>
          <t>Pacific</t>
        </is>
      </c>
      <c r="F2174" t="inlineStr">
        <is>
          <t>IPPS</t>
        </is>
      </c>
      <c r="G2174" s="16" t="n">
        <v>1.1534</v>
      </c>
      <c r="H2174" s="16" t="n">
        <v>1.1451</v>
      </c>
      <c r="I2174" s="16" t="n">
        <v>2.1286</v>
      </c>
      <c r="J2174" s="16" t="n">
        <v>2.1258</v>
      </c>
      <c r="K2174" s="17" t="n">
        <v>1166</v>
      </c>
      <c r="L2174" s="16" t="n">
        <v>1</v>
      </c>
      <c r="M2174" s="18" t="n">
        <v>18456435.57404355</v>
      </c>
      <c r="N2174" s="18" t="n">
        <v>18925127.46906499</v>
      </c>
      <c r="O2174" s="19" t="n">
        <v>468691.895021446</v>
      </c>
      <c r="P2174" s="20" t="n">
        <v>0.02539449684860045</v>
      </c>
      <c r="Q2174" s="27">
        <f>IF(O2174&gt;0,O2174,"")</f>
        <v/>
      </c>
      <c r="R2174" s="28">
        <f>IF(O2174&gt;0,P2174,"")</f>
        <v/>
      </c>
    </row>
    <row r="2175">
      <c r="A2175" t="inlineStr">
        <is>
          <t>380021</t>
        </is>
      </c>
      <c r="B2175" t="inlineStr">
        <is>
          <t>Hillsboro Medical Center</t>
        </is>
      </c>
      <c r="C2175" t="inlineStr">
        <is>
          <t>Oregon</t>
        </is>
      </c>
      <c r="D2175" t="inlineStr">
        <is>
          <t>OR</t>
        </is>
      </c>
      <c r="E2175" t="inlineStr">
        <is>
          <t>Pacific</t>
        </is>
      </c>
      <c r="F2175" t="inlineStr">
        <is>
          <t>IPPS</t>
        </is>
      </c>
      <c r="G2175" s="16" t="n">
        <v>1.1466</v>
      </c>
      <c r="H2175" s="16" t="n">
        <v>1.1451</v>
      </c>
      <c r="I2175" s="16" t="n">
        <v>1.7287</v>
      </c>
      <c r="J2175" s="16" t="n">
        <v>1.7249</v>
      </c>
      <c r="K2175" s="17" t="n">
        <v>950</v>
      </c>
      <c r="L2175" s="16" t="n">
        <v>1</v>
      </c>
      <c r="M2175" s="18" t="n">
        <v>12162557.98631501</v>
      </c>
      <c r="N2175" s="18" t="n">
        <v>12511384.97948213</v>
      </c>
      <c r="O2175" s="19" t="n">
        <v>348826.9931671191</v>
      </c>
      <c r="P2175" s="20" t="n">
        <v>0.02868039713024267</v>
      </c>
      <c r="Q2175" s="27">
        <f>IF(O2175&gt;0,O2175,"")</f>
        <v/>
      </c>
      <c r="R2175" s="28">
        <f>IF(O2175&gt;0,P2175,"")</f>
        <v/>
      </c>
    </row>
    <row r="2176">
      <c r="A2176" t="inlineStr">
        <is>
          <t>380022</t>
        </is>
      </c>
      <c r="B2176" t="inlineStr">
        <is>
          <t>Samaritan Albany General Hospital</t>
        </is>
      </c>
      <c r="C2176" t="inlineStr">
        <is>
          <t>Oregon</t>
        </is>
      </c>
      <c r="D2176" t="inlineStr">
        <is>
          <t>OR</t>
        </is>
      </c>
      <c r="E2176" t="inlineStr">
        <is>
          <t>Pacific</t>
        </is>
      </c>
      <c r="F2176" t="inlineStr">
        <is>
          <t>IPPS</t>
        </is>
      </c>
      <c r="G2176" s="16" t="n">
        <v>1.1652</v>
      </c>
      <c r="H2176" s="16" t="n">
        <v>1.1451</v>
      </c>
      <c r="I2176" s="16" t="n">
        <v>1.5328</v>
      </c>
      <c r="J2176" s="16" t="n">
        <v>1.5117</v>
      </c>
      <c r="K2176" s="17" t="n">
        <v>453</v>
      </c>
      <c r="L2176" s="16" t="n">
        <v>1</v>
      </c>
      <c r="M2176" s="18" t="n">
        <v>5199953.24565243</v>
      </c>
      <c r="N2176" s="18" t="n">
        <v>5228554.93382552</v>
      </c>
      <c r="O2176" s="19" t="n">
        <v>28601.68817309011</v>
      </c>
      <c r="P2176" s="20" t="n">
        <v>0.005500374103748601</v>
      </c>
      <c r="Q2176" s="27">
        <f>IF(O2176&gt;0,O2176,"")</f>
        <v/>
      </c>
      <c r="R2176" s="28">
        <f>IF(O2176&gt;0,P2176,"")</f>
        <v/>
      </c>
    </row>
    <row r="2177">
      <c r="A2177" t="inlineStr">
        <is>
          <t>380025</t>
        </is>
      </c>
      <c r="B2177" t="inlineStr">
        <is>
          <t>Legacy Mount Hood Medical Center</t>
        </is>
      </c>
      <c r="C2177" t="inlineStr">
        <is>
          <t>Oregon</t>
        </is>
      </c>
      <c r="D2177" t="inlineStr">
        <is>
          <t>OR</t>
        </is>
      </c>
      <c r="E2177" t="inlineStr">
        <is>
          <t>Pacific</t>
        </is>
      </c>
      <c r="F2177" t="inlineStr">
        <is>
          <t>IPPS</t>
        </is>
      </c>
      <c r="G2177" s="16" t="n">
        <v>1.1466</v>
      </c>
      <c r="H2177" s="16" t="n">
        <v>1.1451</v>
      </c>
      <c r="I2177" s="16" t="n">
        <v>1.6994</v>
      </c>
      <c r="J2177" s="16" t="n">
        <v>1.6876</v>
      </c>
      <c r="K2177" s="17" t="n">
        <v>749</v>
      </c>
      <c r="L2177" s="16" t="n">
        <v>1</v>
      </c>
      <c r="M2177" s="18" t="n">
        <v>9426687.672462026</v>
      </c>
      <c r="N2177" s="18" t="n">
        <v>9650930.644485356</v>
      </c>
      <c r="O2177" s="19" t="n">
        <v>224242.9720233306</v>
      </c>
      <c r="P2177" s="20" t="n">
        <v>0.02378809819682545</v>
      </c>
      <c r="Q2177" s="27">
        <f>IF(O2177&gt;0,O2177,"")</f>
        <v/>
      </c>
      <c r="R2177" s="28">
        <f>IF(O2177&gt;0,P2177,"")</f>
        <v/>
      </c>
    </row>
    <row r="2178">
      <c r="A2178" t="inlineStr">
        <is>
          <t>380027</t>
        </is>
      </c>
      <c r="B2178" t="inlineStr">
        <is>
          <t>Mercy Medical Center</t>
        </is>
      </c>
      <c r="C2178" t="inlineStr">
        <is>
          <t>Oregon</t>
        </is>
      </c>
      <c r="D2178" t="inlineStr">
        <is>
          <t>OR</t>
        </is>
      </c>
      <c r="E2178" t="inlineStr">
        <is>
          <t>Pacific</t>
        </is>
      </c>
      <c r="F2178" t="inlineStr">
        <is>
          <t>SCH/RRC</t>
        </is>
      </c>
      <c r="G2178" s="16" t="n">
        <v>1.1466</v>
      </c>
      <c r="H2178" s="16" t="n">
        <v>1.1451</v>
      </c>
      <c r="I2178" s="16" t="n">
        <v>1.6585</v>
      </c>
      <c r="J2178" s="16" t="n">
        <v>1.6475</v>
      </c>
      <c r="K2178" s="17" t="n">
        <v>1440</v>
      </c>
      <c r="L2178" s="16" t="n">
        <v>1</v>
      </c>
      <c r="M2178" s="18" t="n">
        <v>17687223.12491404</v>
      </c>
      <c r="N2178" s="18" t="n">
        <v>18113641.81314761</v>
      </c>
      <c r="O2178" s="19" t="n">
        <v>426418.6882335693</v>
      </c>
      <c r="P2178" s="20" t="n">
        <v>0.02410885446641538</v>
      </c>
      <c r="Q2178" s="27">
        <f>IF(O2178&gt;0,O2178,"")</f>
        <v/>
      </c>
      <c r="R2178" s="28">
        <f>IF(O2178&gt;0,P2178,"")</f>
        <v/>
      </c>
    </row>
    <row r="2179">
      <c r="A2179" t="inlineStr">
        <is>
          <t>380029</t>
        </is>
      </c>
      <c r="B2179" t="inlineStr">
        <is>
          <t>Legacy Silverton Medical Center</t>
        </is>
      </c>
      <c r="C2179" t="inlineStr">
        <is>
          <t>Oregon</t>
        </is>
      </c>
      <c r="D2179" t="inlineStr">
        <is>
          <t>OR</t>
        </is>
      </c>
      <c r="E2179" t="inlineStr">
        <is>
          <t>Pacific</t>
        </is>
      </c>
      <c r="F2179" t="inlineStr">
        <is>
          <t>IPPS</t>
        </is>
      </c>
      <c r="G2179" s="16" t="n">
        <v>1.1652</v>
      </c>
      <c r="H2179" s="16" t="n">
        <v>1.1451</v>
      </c>
      <c r="I2179" s="16" t="n">
        <v>1.4638</v>
      </c>
      <c r="J2179" s="16" t="n">
        <v>1.4534</v>
      </c>
      <c r="K2179" s="17" t="n">
        <v>166</v>
      </c>
      <c r="L2179" s="16" t="n">
        <v>1</v>
      </c>
      <c r="M2179" s="18" t="n">
        <v>1819724.221848083</v>
      </c>
      <c r="N2179" s="18" t="n">
        <v>1842091.099251378</v>
      </c>
      <c r="O2179" s="19" t="n">
        <v>22366.8774032949</v>
      </c>
      <c r="P2179" s="20" t="n">
        <v>0.01229135554429201</v>
      </c>
      <c r="Q2179" s="27">
        <f>IF(O2179&gt;0,O2179,"")</f>
        <v/>
      </c>
      <c r="R2179" s="28">
        <f>IF(O2179&gt;0,P2179,"")</f>
        <v/>
      </c>
    </row>
    <row r="2180">
      <c r="A2180" t="inlineStr">
        <is>
          <t>380037</t>
        </is>
      </c>
      <c r="B2180" t="inlineStr">
        <is>
          <t>Providence Newberg Medical Center</t>
        </is>
      </c>
      <c r="C2180" t="inlineStr">
        <is>
          <t>Oregon</t>
        </is>
      </c>
      <c r="D2180" t="inlineStr">
        <is>
          <t>OR</t>
        </is>
      </c>
      <c r="E2180" t="inlineStr">
        <is>
          <t>Pacific</t>
        </is>
      </c>
      <c r="F2180" t="inlineStr">
        <is>
          <t>IPPS</t>
        </is>
      </c>
      <c r="G2180" s="16" t="n">
        <v>1.1466</v>
      </c>
      <c r="H2180" s="16" t="n">
        <v>1.1451</v>
      </c>
      <c r="I2180" s="16" t="n">
        <v>1.3674</v>
      </c>
      <c r="J2180" s="16" t="n">
        <v>1.3543</v>
      </c>
      <c r="K2180" s="17" t="n">
        <v>633</v>
      </c>
      <c r="L2180" s="16" t="n">
        <v>1</v>
      </c>
      <c r="M2180" s="18" t="n">
        <v>6410338.63193721</v>
      </c>
      <c r="N2180" s="18" t="n">
        <v>6545403.866580887</v>
      </c>
      <c r="O2180" s="19" t="n">
        <v>135065.2346436772</v>
      </c>
      <c r="P2180" s="20" t="n">
        <v>0.02106990634952781</v>
      </c>
      <c r="Q2180" s="27">
        <f>IF(O2180&gt;0,O2180,"")</f>
        <v/>
      </c>
      <c r="R2180" s="28">
        <f>IF(O2180&gt;0,P2180,"")</f>
        <v/>
      </c>
    </row>
    <row r="2181">
      <c r="A2181" t="inlineStr">
        <is>
          <t>380038</t>
        </is>
      </c>
      <c r="B2181" t="inlineStr">
        <is>
          <t>Providence Willamette Falls Medical Center</t>
        </is>
      </c>
      <c r="C2181" t="inlineStr">
        <is>
          <t>Oregon</t>
        </is>
      </c>
      <c r="D2181" t="inlineStr">
        <is>
          <t>OR</t>
        </is>
      </c>
      <c r="E2181" t="inlineStr">
        <is>
          <t>Pacific</t>
        </is>
      </c>
      <c r="F2181" t="inlineStr">
        <is>
          <t>IPPS</t>
        </is>
      </c>
      <c r="G2181" s="16" t="n">
        <v>1.1466</v>
      </c>
      <c r="H2181" s="16" t="n">
        <v>1.1451</v>
      </c>
      <c r="I2181" s="16" t="n">
        <v>1.4383</v>
      </c>
      <c r="J2181" s="16" t="n">
        <v>1.4248</v>
      </c>
      <c r="K2181" s="17" t="n">
        <v>819</v>
      </c>
      <c r="L2181" s="16" t="n">
        <v>1</v>
      </c>
      <c r="M2181" s="18" t="n">
        <v>8723988.185375758</v>
      </c>
      <c r="N2181" s="18" t="n">
        <v>8909547.928068727</v>
      </c>
      <c r="O2181" s="19" t="n">
        <v>185559.7426929697</v>
      </c>
      <c r="P2181" s="20" t="n">
        <v>0.02127005891686422</v>
      </c>
      <c r="Q2181" s="27">
        <f>IF(O2181&gt;0,O2181,"")</f>
        <v/>
      </c>
      <c r="R2181" s="28">
        <f>IF(O2181&gt;0,P2181,"")</f>
        <v/>
      </c>
    </row>
    <row r="2182">
      <c r="A2182" t="inlineStr">
        <is>
          <t>380047</t>
        </is>
      </c>
      <c r="B2182" t="inlineStr">
        <is>
          <t>St Charles Bend Campus</t>
        </is>
      </c>
      <c r="C2182" t="inlineStr">
        <is>
          <t>Oregon</t>
        </is>
      </c>
      <c r="D2182" t="inlineStr">
        <is>
          <t>OR</t>
        </is>
      </c>
      <c r="E2182" t="inlineStr">
        <is>
          <t>Pacific</t>
        </is>
      </c>
      <c r="F2182" t="inlineStr">
        <is>
          <t>SCH/RRC</t>
        </is>
      </c>
      <c r="G2182" s="16" t="n">
        <v>1.1466</v>
      </c>
      <c r="H2182" s="16" t="n">
        <v>1.1661</v>
      </c>
      <c r="I2182" s="16" t="n">
        <v>2.1433</v>
      </c>
      <c r="J2182" s="16" t="n">
        <v>2.1466</v>
      </c>
      <c r="K2182" s="17" t="n">
        <v>5465</v>
      </c>
      <c r="L2182" s="16" t="n">
        <v>1</v>
      </c>
      <c r="M2182" s="18" t="n">
        <v>86747070.39226729</v>
      </c>
      <c r="N2182" s="18" t="n">
        <v>90702227.96799132</v>
      </c>
      <c r="O2182" s="19" t="n">
        <v>3955157.575724036</v>
      </c>
      <c r="P2182" s="20" t="n">
        <v>0.04559413427841365</v>
      </c>
      <c r="Q2182" s="27">
        <f>IF(O2182&gt;0,O2182,"")</f>
        <v/>
      </c>
      <c r="R2182" s="28">
        <f>IF(O2182&gt;0,P2182,"")</f>
        <v/>
      </c>
    </row>
    <row r="2183">
      <c r="A2183" t="inlineStr">
        <is>
          <t>380050</t>
        </is>
      </c>
      <c r="B2183" t="inlineStr">
        <is>
          <t>Sky Lakes Medical Center</t>
        </is>
      </c>
      <c r="C2183" t="inlineStr">
        <is>
          <t>Oregon</t>
        </is>
      </c>
      <c r="D2183" t="inlineStr">
        <is>
          <t>OR</t>
        </is>
      </c>
      <c r="E2183" t="inlineStr">
        <is>
          <t>Pacific</t>
        </is>
      </c>
      <c r="F2183" t="inlineStr">
        <is>
          <t>SCH/RRC</t>
        </is>
      </c>
      <c r="G2183" s="16" t="n">
        <v>1.3999</v>
      </c>
      <c r="H2183" s="16" t="n">
        <v>1.4068</v>
      </c>
      <c r="I2183" s="16" t="n">
        <v>1.6524</v>
      </c>
      <c r="J2183" s="16" t="n">
        <v>1.6387</v>
      </c>
      <c r="K2183" s="17" t="n">
        <v>1421</v>
      </c>
      <c r="L2183" s="16" t="n">
        <v>1</v>
      </c>
      <c r="M2183" s="18" t="n">
        <v>20040351.21259693</v>
      </c>
      <c r="N2183" s="18" t="n">
        <v>20581637.94421781</v>
      </c>
      <c r="O2183" s="19" t="n">
        <v>541286.731620878</v>
      </c>
      <c r="P2183" s="20" t="n">
        <v>0.02700984258602399</v>
      </c>
      <c r="Q2183" s="27">
        <f>IF(O2183&gt;0,O2183,"")</f>
        <v/>
      </c>
      <c r="R2183" s="28">
        <f>IF(O2183&gt;0,P2183,"")</f>
        <v/>
      </c>
    </row>
    <row r="2184">
      <c r="A2184" t="inlineStr">
        <is>
          <t>380051</t>
        </is>
      </c>
      <c r="B2184" t="inlineStr">
        <is>
          <t>Salem Hospital</t>
        </is>
      </c>
      <c r="C2184" t="inlineStr">
        <is>
          <t>Oregon</t>
        </is>
      </c>
      <c r="D2184" t="inlineStr">
        <is>
          <t>OR</t>
        </is>
      </c>
      <c r="E2184" t="inlineStr">
        <is>
          <t>Pacific</t>
        </is>
      </c>
      <c r="F2184" t="inlineStr">
        <is>
          <t>SCH/RRC</t>
        </is>
      </c>
      <c r="G2184" s="16" t="n">
        <v>1.1466</v>
      </c>
      <c r="H2184" s="16" t="n">
        <v>1.1451</v>
      </c>
      <c r="I2184" s="16" t="n">
        <v>1.8421</v>
      </c>
      <c r="J2184" s="16" t="n">
        <v>1.838</v>
      </c>
      <c r="K2184" s="17" t="n">
        <v>4377</v>
      </c>
      <c r="L2184" s="16" t="n">
        <v>1</v>
      </c>
      <c r="M2184" s="18" t="n">
        <v>59713349.90849119</v>
      </c>
      <c r="N2184" s="18" t="n">
        <v>61424257.28261606</v>
      </c>
      <c r="O2184" s="19" t="n">
        <v>1710907.374124877</v>
      </c>
      <c r="P2184" s="20" t="n">
        <v>0.02865200791358697</v>
      </c>
      <c r="Q2184" s="27">
        <f>IF(O2184&gt;0,O2184,"")</f>
        <v/>
      </c>
      <c r="R2184" s="28">
        <f>IF(O2184&gt;0,P2184,"")</f>
        <v/>
      </c>
    </row>
    <row r="2185">
      <c r="A2185" t="inlineStr">
        <is>
          <t>380052</t>
        </is>
      </c>
      <c r="B2185" t="inlineStr">
        <is>
          <t>Saint Alphonsus Medical Center Ontario</t>
        </is>
      </c>
      <c r="C2185" t="inlineStr">
        <is>
          <t>Oregon</t>
        </is>
      </c>
      <c r="D2185" t="inlineStr">
        <is>
          <t>OR</t>
        </is>
      </c>
      <c r="E2185" t="inlineStr">
        <is>
          <t>Pacific</t>
        </is>
      </c>
      <c r="F2185" t="inlineStr">
        <is>
          <t>Sole Community Hospital (SCH)</t>
        </is>
      </c>
      <c r="G2185" s="16" t="n">
        <v>1.1466</v>
      </c>
      <c r="H2185" s="16" t="n">
        <v>1.1451</v>
      </c>
      <c r="I2185" s="16" t="n">
        <v>1.3716</v>
      </c>
      <c r="J2185" s="16" t="n">
        <v>1.3563</v>
      </c>
      <c r="K2185" s="17" t="n">
        <v>370</v>
      </c>
      <c r="L2185" s="16" t="n">
        <v>1</v>
      </c>
      <c r="M2185" s="18" t="n">
        <v>3758468.260354435</v>
      </c>
      <c r="N2185" s="18" t="n">
        <v>3831557.488085347</v>
      </c>
      <c r="O2185" s="19" t="n">
        <v>73089.22773091216</v>
      </c>
      <c r="P2185" s="20" t="n">
        <v>0.01944654648327923</v>
      </c>
      <c r="Q2185" s="27">
        <f>IF(O2185&gt;0,O2185,"")</f>
        <v/>
      </c>
      <c r="R2185" s="28">
        <f>IF(O2185&gt;0,P2185,"")</f>
        <v/>
      </c>
    </row>
    <row r="2186">
      <c r="A2186" t="inlineStr">
        <is>
          <t>380056</t>
        </is>
      </c>
      <c r="B2186" t="inlineStr">
        <is>
          <t>Santiam Hospital &amp; Clinics</t>
        </is>
      </c>
      <c r="C2186" t="inlineStr">
        <is>
          <t>Oregon</t>
        </is>
      </c>
      <c r="D2186" t="inlineStr">
        <is>
          <t>OR</t>
        </is>
      </c>
      <c r="E2186" t="inlineStr">
        <is>
          <t>Pacific</t>
        </is>
      </c>
      <c r="F2186" t="inlineStr">
        <is>
          <t>IPPS</t>
        </is>
      </c>
      <c r="G2186" s="16" t="n">
        <v>1.1652</v>
      </c>
      <c r="H2186" s="16" t="n">
        <v>1.1451</v>
      </c>
      <c r="I2186" s="16" t="n">
        <v>1.5311</v>
      </c>
      <c r="J2186" s="16" t="n">
        <v>1.5241</v>
      </c>
      <c r="K2186" s="17" t="n">
        <v>205</v>
      </c>
      <c r="L2186" s="16" t="n">
        <v>1</v>
      </c>
      <c r="M2186" s="18" t="n">
        <v>2350569.856943876</v>
      </c>
      <c r="N2186" s="18" t="n">
        <v>2385531.657781464</v>
      </c>
      <c r="O2186" s="19" t="n">
        <v>34961.80083758757</v>
      </c>
      <c r="P2186" s="20" t="n">
        <v>0.01487375528717262</v>
      </c>
      <c r="Q2186" s="27">
        <f>IF(O2186&gt;0,O2186,"")</f>
        <v/>
      </c>
      <c r="R2186" s="28">
        <f>IF(O2186&gt;0,P2186,"")</f>
        <v/>
      </c>
    </row>
    <row r="2187">
      <c r="A2187" t="inlineStr">
        <is>
          <t>380060</t>
        </is>
      </c>
      <c r="B2187" t="inlineStr">
        <is>
          <t>Adventist Health Portland</t>
        </is>
      </c>
      <c r="C2187" t="inlineStr">
        <is>
          <t>Oregon</t>
        </is>
      </c>
      <c r="D2187" t="inlineStr">
        <is>
          <t>OR</t>
        </is>
      </c>
      <c r="E2187" t="inlineStr">
        <is>
          <t>Pacific</t>
        </is>
      </c>
      <c r="F2187" t="inlineStr">
        <is>
          <t>IPPS</t>
        </is>
      </c>
      <c r="G2187" s="16" t="n">
        <v>1.1466</v>
      </c>
      <c r="H2187" s="16" t="n">
        <v>1.1451</v>
      </c>
      <c r="I2187" s="16" t="n">
        <v>2.3085</v>
      </c>
      <c r="J2187" s="16" t="n">
        <v>2.3157</v>
      </c>
      <c r="K2187" s="17" t="n">
        <v>1337</v>
      </c>
      <c r="L2187" s="16" t="n">
        <v>1</v>
      </c>
      <c r="M2187" s="18" t="n">
        <v>22858249.70632191</v>
      </c>
      <c r="N2187" s="18" t="n">
        <v>23639134.03454131</v>
      </c>
      <c r="O2187" s="19" t="n">
        <v>780884.3282193989</v>
      </c>
      <c r="P2187" s="20" t="n">
        <v>0.0341620350749528</v>
      </c>
      <c r="Q2187" s="27">
        <f>IF(O2187&gt;0,O2187,"")</f>
        <v/>
      </c>
      <c r="R2187" s="28">
        <f>IF(O2187&gt;0,P2187,"")</f>
        <v/>
      </c>
    </row>
    <row r="2188">
      <c r="A2188" t="inlineStr">
        <is>
          <t>380061</t>
        </is>
      </c>
      <c r="B2188" t="inlineStr">
        <is>
          <t>Providence Portland Medical Center</t>
        </is>
      </c>
      <c r="C2188" t="inlineStr">
        <is>
          <t>Oregon</t>
        </is>
      </c>
      <c r="D2188" t="inlineStr">
        <is>
          <t>OR</t>
        </is>
      </c>
      <c r="E2188" t="inlineStr">
        <is>
          <t>Pacific</t>
        </is>
      </c>
      <c r="F2188" t="inlineStr">
        <is>
          <t>Rural Referral Center (RRC)</t>
        </is>
      </c>
      <c r="G2188" s="16" t="n">
        <v>1.1466</v>
      </c>
      <c r="H2188" s="16" t="n">
        <v>1.1451</v>
      </c>
      <c r="I2188" s="16" t="n">
        <v>1.9545</v>
      </c>
      <c r="J2188" s="16" t="n">
        <v>1.9572</v>
      </c>
      <c r="K2188" s="17" t="n">
        <v>3488</v>
      </c>
      <c r="L2188" s="16" t="n">
        <v>1</v>
      </c>
      <c r="M2188" s="18" t="n">
        <v>50488659.20534953</v>
      </c>
      <c r="N2188" s="18" t="n">
        <v>52123016.73889034</v>
      </c>
      <c r="O2188" s="19" t="n">
        <v>1634357.533540808</v>
      </c>
      <c r="P2188" s="20" t="n">
        <v>0.03237078502903953</v>
      </c>
      <c r="Q2188" s="27">
        <f>IF(O2188&gt;0,O2188,"")</f>
        <v/>
      </c>
      <c r="R2188" s="28">
        <f>IF(O2188&gt;0,P2188,"")</f>
        <v/>
      </c>
    </row>
    <row r="2189">
      <c r="A2189" t="inlineStr">
        <is>
          <t>380071</t>
        </is>
      </c>
      <c r="B2189" t="inlineStr">
        <is>
          <t>Willamette Valley Medical Center</t>
        </is>
      </c>
      <c r="C2189" t="inlineStr">
        <is>
          <t>Oregon</t>
        </is>
      </c>
      <c r="D2189" t="inlineStr">
        <is>
          <t>OR</t>
        </is>
      </c>
      <c r="E2189" t="inlineStr">
        <is>
          <t>Pacific</t>
        </is>
      </c>
      <c r="F2189" t="inlineStr">
        <is>
          <t>IPPS</t>
        </is>
      </c>
      <c r="G2189" s="16" t="n">
        <v>1.1466</v>
      </c>
      <c r="H2189" s="16" t="n">
        <v>1.1451</v>
      </c>
      <c r="I2189" s="16" t="n">
        <v>1.4301</v>
      </c>
      <c r="J2189" s="16" t="n">
        <v>1.4216</v>
      </c>
      <c r="K2189" s="17" t="n">
        <v>533</v>
      </c>
      <c r="L2189" s="16" t="n">
        <v>1</v>
      </c>
      <c r="M2189" s="18" t="n">
        <v>5645147.607682138</v>
      </c>
      <c r="N2189" s="18" t="n">
        <v>5785254.702595326</v>
      </c>
      <c r="O2189" s="19" t="n">
        <v>140107.0949131884</v>
      </c>
      <c r="P2189" s="20" t="n">
        <v>0.0248190312548294</v>
      </c>
      <c r="Q2189" s="27">
        <f>IF(O2189&gt;0,O2189,"")</f>
        <v/>
      </c>
      <c r="R2189" s="28">
        <f>IF(O2189&gt;0,P2189,"")</f>
        <v/>
      </c>
    </row>
    <row r="2190">
      <c r="A2190" t="inlineStr">
        <is>
          <t>380075</t>
        </is>
      </c>
      <c r="B2190" t="inlineStr">
        <is>
          <t>Providence Medford Medical Center</t>
        </is>
      </c>
      <c r="C2190" t="inlineStr">
        <is>
          <t>Oregon</t>
        </is>
      </c>
      <c r="D2190" t="inlineStr">
        <is>
          <t>OR</t>
        </is>
      </c>
      <c r="E2190" t="inlineStr">
        <is>
          <t>Pacific</t>
        </is>
      </c>
      <c r="F2190" t="inlineStr">
        <is>
          <t>Rural Referral Center (RRC)</t>
        </is>
      </c>
      <c r="G2190" s="16" t="n">
        <v>1.3999</v>
      </c>
      <c r="H2190" s="16" t="n">
        <v>1.4068</v>
      </c>
      <c r="I2190" s="16" t="n">
        <v>1.8951</v>
      </c>
      <c r="J2190" s="16" t="n">
        <v>1.8929</v>
      </c>
      <c r="K2190" s="17" t="n">
        <v>1657</v>
      </c>
      <c r="L2190" s="16" t="n">
        <v>1</v>
      </c>
      <c r="M2190" s="18" t="n">
        <v>26800981.82270715</v>
      </c>
      <c r="N2190" s="18" t="n">
        <v>27722767.4654561</v>
      </c>
      <c r="O2190" s="19" t="n">
        <v>921785.6427489556</v>
      </c>
      <c r="P2190" s="20" t="n">
        <v>0.03439372664952044</v>
      </c>
      <c r="Q2190" s="27">
        <f>IF(O2190&gt;0,O2190,"")</f>
        <v/>
      </c>
      <c r="R2190" s="28">
        <f>IF(O2190&gt;0,P2190,"")</f>
        <v/>
      </c>
    </row>
    <row r="2191">
      <c r="A2191" t="inlineStr">
        <is>
          <t>380082</t>
        </is>
      </c>
      <c r="B2191" t="inlineStr">
        <is>
          <t>Providence Milwaukie Hospital</t>
        </is>
      </c>
      <c r="C2191" t="inlineStr">
        <is>
          <t>Oregon</t>
        </is>
      </c>
      <c r="D2191" t="inlineStr">
        <is>
          <t>OR</t>
        </is>
      </c>
      <c r="E2191" t="inlineStr">
        <is>
          <t>Pacific</t>
        </is>
      </c>
      <c r="F2191" t="inlineStr">
        <is>
          <t>IPPS</t>
        </is>
      </c>
      <c r="G2191" s="16" t="n">
        <v>1.1466</v>
      </c>
      <c r="H2191" s="16" t="n">
        <v>1.1451</v>
      </c>
      <c r="I2191" s="16" t="n">
        <v>1.3813</v>
      </c>
      <c r="J2191" s="16" t="n">
        <v>1.3693</v>
      </c>
      <c r="K2191" s="17" t="n">
        <v>615</v>
      </c>
      <c r="L2191" s="16" t="n">
        <v>1</v>
      </c>
      <c r="M2191" s="18" t="n">
        <v>6291364.017436653</v>
      </c>
      <c r="N2191" s="18" t="n">
        <v>6429712.94337673</v>
      </c>
      <c r="O2191" s="19" t="n">
        <v>138348.9259400768</v>
      </c>
      <c r="P2191" s="20" t="n">
        <v>0.02199029106512352</v>
      </c>
      <c r="Q2191" s="27">
        <f>IF(O2191&gt;0,O2191,"")</f>
        <v/>
      </c>
      <c r="R2191" s="28">
        <f>IF(O2191&gt;0,P2191,"")</f>
        <v/>
      </c>
    </row>
    <row r="2192">
      <c r="A2192" t="inlineStr">
        <is>
          <t>380089</t>
        </is>
      </c>
      <c r="B2192" t="inlineStr">
        <is>
          <t>Legacy Meridian Park Medical Center</t>
        </is>
      </c>
      <c r="C2192" t="inlineStr">
        <is>
          <t>Oregon</t>
        </is>
      </c>
      <c r="D2192" t="inlineStr">
        <is>
          <t>OR</t>
        </is>
      </c>
      <c r="E2192" t="inlineStr">
        <is>
          <t>Pacific</t>
        </is>
      </c>
      <c r="F2192" t="inlineStr">
        <is>
          <t>IPPS</t>
        </is>
      </c>
      <c r="G2192" s="16" t="n">
        <v>1.1466</v>
      </c>
      <c r="H2192" s="16" t="n">
        <v>1.1451</v>
      </c>
      <c r="I2192" s="16" t="n">
        <v>1.7098</v>
      </c>
      <c r="J2192" s="16" t="n">
        <v>1.7043</v>
      </c>
      <c r="K2192" s="17" t="n">
        <v>1472</v>
      </c>
      <c r="L2192" s="16" t="n">
        <v>1</v>
      </c>
      <c r="M2192" s="18" t="n">
        <v>18639523.64657474</v>
      </c>
      <c r="N2192" s="18" t="n">
        <v>19154539.44547339</v>
      </c>
      <c r="O2192" s="19" t="n">
        <v>515015.7988986485</v>
      </c>
      <c r="P2192" s="20" t="n">
        <v>0.02763030904994664</v>
      </c>
      <c r="Q2192" s="27">
        <f>IF(O2192&gt;0,O2192,"")</f>
        <v/>
      </c>
      <c r="R2192" s="28">
        <f>IF(O2192&gt;0,P2192,"")</f>
        <v/>
      </c>
    </row>
    <row r="2193">
      <c r="A2193" t="inlineStr">
        <is>
          <t>380090</t>
        </is>
      </c>
      <c r="B2193" t="inlineStr">
        <is>
          <t>Bay Area Hospital</t>
        </is>
      </c>
      <c r="C2193" t="inlineStr">
        <is>
          <t>Oregon</t>
        </is>
      </c>
      <c r="D2193" t="inlineStr">
        <is>
          <t>OR</t>
        </is>
      </c>
      <c r="E2193" t="inlineStr">
        <is>
          <t>Pacific</t>
        </is>
      </c>
      <c r="F2193" t="inlineStr">
        <is>
          <t>SCH/RRC</t>
        </is>
      </c>
      <c r="G2193" s="16" t="n">
        <v>1.1466</v>
      </c>
      <c r="H2193" s="16" t="n">
        <v>1.1451</v>
      </c>
      <c r="I2193" s="16" t="n">
        <v>1.5985</v>
      </c>
      <c r="J2193" s="16" t="n">
        <v>1.5881</v>
      </c>
      <c r="K2193" s="17" t="n">
        <v>2399</v>
      </c>
      <c r="L2193" s="16" t="n">
        <v>1</v>
      </c>
      <c r="M2193" s="18" t="n">
        <v>28400407.73551027</v>
      </c>
      <c r="N2193" s="18" t="n">
        <v>29088809.92991901</v>
      </c>
      <c r="O2193" s="19" t="n">
        <v>688402.1944087408</v>
      </c>
      <c r="P2193" s="20" t="n">
        <v>0.02423916588873481</v>
      </c>
      <c r="Q2193" s="27">
        <f>IF(O2193&gt;0,O2193,"")</f>
        <v/>
      </c>
      <c r="R2193" s="28">
        <f>IF(O2193&gt;0,P2193,"")</f>
        <v/>
      </c>
    </row>
    <row r="2194">
      <c r="A2194" t="inlineStr">
        <is>
          <t>380091</t>
        </is>
      </c>
      <c r="B2194" t="inlineStr">
        <is>
          <t>Kaiser Sunnyside Medical Center</t>
        </is>
      </c>
      <c r="C2194" t="inlineStr">
        <is>
          <t>Oregon</t>
        </is>
      </c>
      <c r="D2194" t="inlineStr">
        <is>
          <t>OR</t>
        </is>
      </c>
      <c r="E2194" t="inlineStr">
        <is>
          <t>Pacific</t>
        </is>
      </c>
      <c r="F2194" t="inlineStr">
        <is>
          <t>Rural Referral Center (RRC)</t>
        </is>
      </c>
      <c r="G2194" s="16" t="n">
        <v>1.1652</v>
      </c>
      <c r="H2194" s="16" t="n">
        <v>1.1451</v>
      </c>
      <c r="I2194" s="16" t="n">
        <v>1.9798</v>
      </c>
      <c r="J2194" s="16" t="n">
        <v>1.9689</v>
      </c>
      <c r="K2194" s="17" t="n">
        <v>703</v>
      </c>
      <c r="L2194" s="16" t="n">
        <v>1</v>
      </c>
      <c r="M2194" s="18" t="n">
        <v>10422991.65290879</v>
      </c>
      <c r="N2194" s="18" t="n">
        <v>10568098.29886703</v>
      </c>
      <c r="O2194" s="19" t="n">
        <v>145106.6459582411</v>
      </c>
      <c r="P2194" s="20" t="n">
        <v>0.0139217847226948</v>
      </c>
      <c r="Q2194" s="27">
        <f>IF(O2194&gt;0,O2194,"")</f>
        <v/>
      </c>
      <c r="R2194" s="28">
        <f>IF(O2194&gt;0,P2194,"")</f>
        <v/>
      </c>
    </row>
    <row r="2195">
      <c r="A2195" t="inlineStr">
        <is>
          <t>380102</t>
        </is>
      </c>
      <c r="B2195" t="inlineStr">
        <is>
          <t>Sacred Heart Medical Center  Riverbend</t>
        </is>
      </c>
      <c r="C2195" t="inlineStr">
        <is>
          <t>Oregon</t>
        </is>
      </c>
      <c r="D2195" t="inlineStr">
        <is>
          <t>OR</t>
        </is>
      </c>
      <c r="E2195" t="inlineStr">
        <is>
          <t>Pacific</t>
        </is>
      </c>
      <c r="F2195" t="inlineStr">
        <is>
          <t>IPPS</t>
        </is>
      </c>
      <c r="G2195" s="16" t="n">
        <v>1.1534</v>
      </c>
      <c r="H2195" s="16" t="n">
        <v>1.1451</v>
      </c>
      <c r="I2195" s="16" t="n">
        <v>2.2719</v>
      </c>
      <c r="J2195" s="16" t="n">
        <v>2.2879</v>
      </c>
      <c r="K2195" s="17" t="n">
        <v>4545</v>
      </c>
      <c r="L2195" s="16" t="n">
        <v>1</v>
      </c>
      <c r="M2195" s="18" t="n">
        <v>76785341.8146874</v>
      </c>
      <c r="N2195" s="18" t="n">
        <v>79394201.66036308</v>
      </c>
      <c r="O2195" s="19" t="n">
        <v>2608859.845675677</v>
      </c>
      <c r="P2195" s="20" t="n">
        <v>0.0339760139633403</v>
      </c>
      <c r="Q2195" s="27">
        <f>IF(O2195&gt;0,O2195,"")</f>
        <v/>
      </c>
      <c r="R2195" s="28">
        <f>IF(O2195&gt;0,P2195,"")</f>
        <v/>
      </c>
    </row>
    <row r="2196">
      <c r="A2196" t="inlineStr">
        <is>
          <t>380103</t>
        </is>
      </c>
      <c r="B2196" t="inlineStr">
        <is>
          <t>Kaiser Foundation Hospital Westside</t>
        </is>
      </c>
      <c r="C2196" t="inlineStr">
        <is>
          <t>Oregon</t>
        </is>
      </c>
      <c r="D2196" t="inlineStr">
        <is>
          <t>OR</t>
        </is>
      </c>
      <c r="E2196" t="inlineStr">
        <is>
          <t>Pacific</t>
        </is>
      </c>
      <c r="F2196" t="inlineStr">
        <is>
          <t>IPPS</t>
        </is>
      </c>
      <c r="G2196" s="16" t="n">
        <v>1.1466</v>
      </c>
      <c r="H2196" s="16" t="n">
        <v>1.1451</v>
      </c>
      <c r="I2196" s="16" t="n">
        <v>1.7136</v>
      </c>
      <c r="J2196" s="16" t="n">
        <v>1.6983</v>
      </c>
      <c r="K2196" s="17" t="n">
        <v>263</v>
      </c>
      <c r="L2196" s="16" t="n">
        <v>1</v>
      </c>
      <c r="M2196" s="18" t="n">
        <v>3337696.847394843</v>
      </c>
      <c r="N2196" s="18" t="n">
        <v>3410264.139859904</v>
      </c>
      <c r="O2196" s="19" t="n">
        <v>72567.29246506095</v>
      </c>
      <c r="P2196" s="20" t="n">
        <v>0.02174172664054303</v>
      </c>
      <c r="Q2196" s="27">
        <f>IF(O2196&gt;0,O2196,"")</f>
        <v/>
      </c>
      <c r="R2196" s="28">
        <f>IF(O2196&gt;0,P2196,"")</f>
        <v/>
      </c>
    </row>
    <row r="2197">
      <c r="A2197" t="inlineStr">
        <is>
          <t>390001</t>
        </is>
      </c>
      <c r="B2197" t="inlineStr">
        <is>
          <t>Geisinger Community Medical Center</t>
        </is>
      </c>
      <c r="C2197" t="inlineStr">
        <is>
          <t>Pennsylvania</t>
        </is>
      </c>
      <c r="D2197" t="inlineStr">
        <is>
          <t>PA</t>
        </is>
      </c>
      <c r="E2197" t="inlineStr">
        <is>
          <t>Middle Atlantic</t>
        </is>
      </c>
      <c r="F2197" t="inlineStr">
        <is>
          <t>Rural Referral Center (RRC)</t>
        </is>
      </c>
      <c r="G2197" s="16" t="n">
        <v>0.9444</v>
      </c>
      <c r="H2197" s="16" t="n">
        <v>0.9500999999999999</v>
      </c>
      <c r="I2197" s="16" t="n">
        <v>1.857</v>
      </c>
      <c r="J2197" s="16" t="n">
        <v>1.8477</v>
      </c>
      <c r="K2197" s="17" t="n">
        <v>4886</v>
      </c>
      <c r="L2197" s="16" t="n">
        <v>1</v>
      </c>
      <c r="M2197" s="18" t="n">
        <v>59156423.12664632</v>
      </c>
      <c r="N2197" s="18" t="n">
        <v>60958816.21985268</v>
      </c>
      <c r="O2197" s="19" t="n">
        <v>1802393.093206353</v>
      </c>
      <c r="P2197" s="20" t="n">
        <v>0.03046825683404929</v>
      </c>
      <c r="Q2197" s="27">
        <f>IF(O2197&gt;0,O2197,"")</f>
        <v/>
      </c>
      <c r="R2197" s="28">
        <f>IF(O2197&gt;0,P2197,"")</f>
        <v/>
      </c>
    </row>
    <row r="2198">
      <c r="A2198" t="inlineStr">
        <is>
          <t>390002</t>
        </is>
      </c>
      <c r="B2198" t="inlineStr">
        <is>
          <t>Upmc Mckeesport</t>
        </is>
      </c>
      <c r="C2198" t="inlineStr">
        <is>
          <t>Pennsylvania</t>
        </is>
      </c>
      <c r="D2198" t="inlineStr">
        <is>
          <t>PA</t>
        </is>
      </c>
      <c r="E2198" t="inlineStr">
        <is>
          <t>Middle Atlantic</t>
        </is>
      </c>
      <c r="F2198" t="inlineStr">
        <is>
          <t>IPPS</t>
        </is>
      </c>
      <c r="G2198" s="16" t="n">
        <v>0.9223</v>
      </c>
      <c r="H2198" s="16" t="n">
        <v>0.9203</v>
      </c>
      <c r="I2198" s="16" t="n">
        <v>1.2092</v>
      </c>
      <c r="J2198" s="16" t="n">
        <v>1.189</v>
      </c>
      <c r="K2198" s="17" t="n">
        <v>476</v>
      </c>
      <c r="L2198" s="16" t="n">
        <v>1</v>
      </c>
      <c r="M2198" s="18" t="n">
        <v>3699425.813185886</v>
      </c>
      <c r="N2198" s="18" t="n">
        <v>3748696.326101935</v>
      </c>
      <c r="O2198" s="19" t="n">
        <v>49270.51291604852</v>
      </c>
      <c r="P2198" s="20" t="n">
        <v>0.01331842166977192</v>
      </c>
      <c r="Q2198" s="27">
        <f>IF(O2198&gt;0,O2198,"")</f>
        <v/>
      </c>
      <c r="R2198" s="28">
        <f>IF(O2198&gt;0,P2198,"")</f>
        <v/>
      </c>
    </row>
    <row r="2199">
      <c r="A2199" t="inlineStr">
        <is>
          <t>390003</t>
        </is>
      </c>
      <c r="B2199" t="inlineStr">
        <is>
          <t>Geisinger-Bloomsburg Hospital</t>
        </is>
      </c>
      <c r="C2199" t="inlineStr">
        <is>
          <t>Pennsylvania</t>
        </is>
      </c>
      <c r="D2199" t="inlineStr">
        <is>
          <t>PA</t>
        </is>
      </c>
      <c r="E2199" t="inlineStr">
        <is>
          <t>Middle Atlantic</t>
        </is>
      </c>
      <c r="F2199" t="inlineStr">
        <is>
          <t>IPPS</t>
        </is>
      </c>
      <c r="G2199" s="16" t="n">
        <v>0.9223</v>
      </c>
      <c r="H2199" s="16" t="n">
        <v>0.9203</v>
      </c>
      <c r="I2199" s="16" t="n">
        <v>1.2324</v>
      </c>
      <c r="J2199" s="16" t="n">
        <v>1.2175</v>
      </c>
      <c r="K2199" s="17" t="n">
        <v>515</v>
      </c>
      <c r="L2199" s="16" t="n">
        <v>1</v>
      </c>
      <c r="M2199" s="18" t="n">
        <v>4079323.52605462</v>
      </c>
      <c r="N2199" s="18" t="n">
        <v>4153054.708727038</v>
      </c>
      <c r="O2199" s="19" t="n">
        <v>73731.18267241772</v>
      </c>
      <c r="P2199" s="20" t="n">
        <v>0.01807436507585069</v>
      </c>
      <c r="Q2199" s="27">
        <f>IF(O2199&gt;0,O2199,"")</f>
        <v/>
      </c>
      <c r="R2199" s="28">
        <f>IF(O2199&gt;0,P2199,"")</f>
        <v/>
      </c>
    </row>
    <row r="2200">
      <c r="A2200" t="inlineStr">
        <is>
          <t>390004</t>
        </is>
      </c>
      <c r="B2200" t="inlineStr">
        <is>
          <t>Penn State Health Holy Spirit Medical Center</t>
        </is>
      </c>
      <c r="C2200" t="inlineStr">
        <is>
          <t>Pennsylvania</t>
        </is>
      </c>
      <c r="D2200" t="inlineStr">
        <is>
          <t>PA</t>
        </is>
      </c>
      <c r="E2200" t="inlineStr">
        <is>
          <t>Middle Atlantic</t>
        </is>
      </c>
      <c r="F2200" t="inlineStr">
        <is>
          <t>Rural Referral Center (RRC)</t>
        </is>
      </c>
      <c r="G2200" s="16" t="n">
        <v>0.9277</v>
      </c>
      <c r="H2200" s="16" t="n">
        <v>0.9848</v>
      </c>
      <c r="I2200" s="16" t="n">
        <v>1.6331</v>
      </c>
      <c r="J2200" s="16" t="n">
        <v>1.6317</v>
      </c>
      <c r="K2200" s="17" t="n">
        <v>2668</v>
      </c>
      <c r="L2200" s="16" t="n">
        <v>1</v>
      </c>
      <c r="M2200" s="18" t="n">
        <v>28103005.21639744</v>
      </c>
      <c r="N2200" s="18" t="n">
        <v>30047889.93257165</v>
      </c>
      <c r="O2200" s="19" t="n">
        <v>1944884.716174215</v>
      </c>
      <c r="P2200" s="20" t="n">
        <v>0.06920557788031227</v>
      </c>
      <c r="Q2200" s="27">
        <f>IF(O2200&gt;0,O2200,"")</f>
        <v/>
      </c>
      <c r="R2200" s="28">
        <f>IF(O2200&gt;0,P2200,"")</f>
        <v/>
      </c>
    </row>
    <row r="2201">
      <c r="A2201" t="inlineStr">
        <is>
          <t>390006</t>
        </is>
      </c>
      <c r="B2201" t="inlineStr">
        <is>
          <t>Geisinger Medical Center</t>
        </is>
      </c>
      <c r="C2201" t="inlineStr">
        <is>
          <t>Pennsylvania</t>
        </is>
      </c>
      <c r="D2201" t="inlineStr">
        <is>
          <t>PA</t>
        </is>
      </c>
      <c r="E2201" t="inlineStr">
        <is>
          <t>Middle Atlantic</t>
        </is>
      </c>
      <c r="F2201" t="inlineStr">
        <is>
          <t>Rural Referral Center (RRC)</t>
        </is>
      </c>
      <c r="G2201" s="16" t="n">
        <v>0.944</v>
      </c>
      <c r="H2201" s="16" t="n">
        <v>0.9367</v>
      </c>
      <c r="I2201" s="16" t="n">
        <v>2.2538</v>
      </c>
      <c r="J2201" s="16" t="n">
        <v>2.2501</v>
      </c>
      <c r="K2201" s="17" t="n">
        <v>5905</v>
      </c>
      <c r="L2201" s="16" t="n">
        <v>1</v>
      </c>
      <c r="M2201" s="18" t="n">
        <v>86748156.05149977</v>
      </c>
      <c r="N2201" s="18" t="n">
        <v>88947544.2790409</v>
      </c>
      <c r="O2201" s="19" t="n">
        <v>2199388.227541134</v>
      </c>
      <c r="P2201" s="20" t="n">
        <v>0.02535371733129893</v>
      </c>
      <c r="Q2201" s="27">
        <f>IF(O2201&gt;0,O2201,"")</f>
        <v/>
      </c>
      <c r="R2201" s="28">
        <f>IF(O2201&gt;0,P2201,"")</f>
        <v/>
      </c>
    </row>
    <row r="2202">
      <c r="A2202" t="inlineStr">
        <is>
          <t>390009</t>
        </is>
      </c>
      <c r="B2202" t="inlineStr">
        <is>
          <t>Saint Vincent Hospital</t>
        </is>
      </c>
      <c r="C2202" t="inlineStr">
        <is>
          <t>Pennsylvania</t>
        </is>
      </c>
      <c r="D2202" t="inlineStr">
        <is>
          <t>PA</t>
        </is>
      </c>
      <c r="E2202" t="inlineStr">
        <is>
          <t>Middle Atlantic</t>
        </is>
      </c>
      <c r="F2202" t="inlineStr">
        <is>
          <t>Rural Referral Center (RRC)</t>
        </is>
      </c>
      <c r="G2202" s="16" t="n">
        <v>1.1672</v>
      </c>
      <c r="H2202" s="16" t="n">
        <v>1.2204</v>
      </c>
      <c r="I2202" s="16" t="n">
        <v>1.9069</v>
      </c>
      <c r="J2202" s="16" t="n">
        <v>1.9043</v>
      </c>
      <c r="K2202" s="17" t="n">
        <v>2816</v>
      </c>
      <c r="L2202" s="16" t="n">
        <v>1</v>
      </c>
      <c r="M2202" s="18" t="n">
        <v>40261774.85805283</v>
      </c>
      <c r="N2202" s="18" t="n">
        <v>42800564.98271833</v>
      </c>
      <c r="O2202" s="19" t="n">
        <v>2538790.124665499</v>
      </c>
      <c r="P2202" s="20" t="n">
        <v>0.06305708413541811</v>
      </c>
      <c r="Q2202" s="27">
        <f>IF(O2202&gt;0,O2202,"")</f>
        <v/>
      </c>
      <c r="R2202" s="28">
        <f>IF(O2202&gt;0,P2202,"")</f>
        <v/>
      </c>
    </row>
    <row r="2203">
      <c r="A2203" t="inlineStr">
        <is>
          <t>390012</t>
        </is>
      </c>
      <c r="B2203" t="inlineStr">
        <is>
          <t>Jefferson Lansdale Hospital</t>
        </is>
      </c>
      <c r="C2203" t="inlineStr">
        <is>
          <t>Pennsylvania</t>
        </is>
      </c>
      <c r="D2203" t="inlineStr">
        <is>
          <t>PA</t>
        </is>
      </c>
      <c r="E2203" t="inlineStr">
        <is>
          <t>Middle Atlantic</t>
        </is>
      </c>
      <c r="F2203" t="inlineStr">
        <is>
          <t>IPPS</t>
        </is>
      </c>
      <c r="G2203" s="16" t="n">
        <v>0.969</v>
      </c>
      <c r="H2203" s="16" t="n">
        <v>0.9687</v>
      </c>
      <c r="I2203" s="16" t="n">
        <v>1.3818</v>
      </c>
      <c r="J2203" s="16" t="n">
        <v>1.3652</v>
      </c>
      <c r="K2203" s="17" t="n">
        <v>2301</v>
      </c>
      <c r="L2203" s="16" t="n">
        <v>1</v>
      </c>
      <c r="M2203" s="18" t="n">
        <v>21057415.94300752</v>
      </c>
      <c r="N2203" s="18" t="n">
        <v>21463580.38619659</v>
      </c>
      <c r="O2203" s="19" t="n">
        <v>406164.4431890659</v>
      </c>
      <c r="P2203" s="20" t="n">
        <v>0.01928842761563723</v>
      </c>
      <c r="Q2203" s="27">
        <f>IF(O2203&gt;0,O2203,"")</f>
        <v/>
      </c>
      <c r="R2203" s="28">
        <f>IF(O2203&gt;0,P2203,"")</f>
        <v/>
      </c>
    </row>
    <row r="2204">
      <c r="A2204" t="inlineStr">
        <is>
          <t>390013</t>
        </is>
      </c>
      <c r="B2204" t="inlineStr">
        <is>
          <t>Wellspan Evangelical Community Hospital</t>
        </is>
      </c>
      <c r="C2204" t="inlineStr">
        <is>
          <t>Pennsylvania</t>
        </is>
      </c>
      <c r="D2204" t="inlineStr">
        <is>
          <t>PA</t>
        </is>
      </c>
      <c r="E2204" t="inlineStr">
        <is>
          <t>Middle Atlantic</t>
        </is>
      </c>
      <c r="F2204" t="inlineStr">
        <is>
          <t>Rural Referral Center (RRC)</t>
        </is>
      </c>
      <c r="G2204" s="16" t="n">
        <v>0.944</v>
      </c>
      <c r="H2204" s="16" t="n">
        <v>0.9367</v>
      </c>
      <c r="I2204" s="16" t="n">
        <v>1.5825</v>
      </c>
      <c r="J2204" s="16" t="n">
        <v>1.5763</v>
      </c>
      <c r="K2204" s="17" t="n">
        <v>1464</v>
      </c>
      <c r="L2204" s="16" t="n">
        <v>1</v>
      </c>
      <c r="M2204" s="18" t="n">
        <v>15101141.29024982</v>
      </c>
      <c r="N2204" s="18" t="n">
        <v>15448709.01136236</v>
      </c>
      <c r="O2204" s="19" t="n">
        <v>347567.72111254</v>
      </c>
      <c r="P2204" s="20" t="n">
        <v>0.02301599027730109</v>
      </c>
      <c r="Q2204" s="27">
        <f>IF(O2204&gt;0,O2204,"")</f>
        <v/>
      </c>
      <c r="R2204" s="28">
        <f>IF(O2204&gt;0,P2204,"")</f>
        <v/>
      </c>
    </row>
    <row r="2205">
      <c r="A2205" t="inlineStr">
        <is>
          <t>390016</t>
        </is>
      </c>
      <c r="B2205" t="inlineStr">
        <is>
          <t>Upmc Jameson</t>
        </is>
      </c>
      <c r="C2205" t="inlineStr">
        <is>
          <t>Pennsylvania</t>
        </is>
      </c>
      <c r="D2205" t="inlineStr">
        <is>
          <t>PA</t>
        </is>
      </c>
      <c r="E2205" t="inlineStr">
        <is>
          <t>Middle Atlantic</t>
        </is>
      </c>
      <c r="F2205" t="inlineStr">
        <is>
          <t>Rural Referral Center (RRC)</t>
        </is>
      </c>
      <c r="G2205" s="16" t="n">
        <v>0.9223</v>
      </c>
      <c r="H2205" s="16" t="n">
        <v>0.9203</v>
      </c>
      <c r="I2205" s="16" t="n">
        <v>1.5512</v>
      </c>
      <c r="J2205" s="16" t="n">
        <v>1.5448</v>
      </c>
      <c r="K2205" s="17" t="n">
        <v>1152</v>
      </c>
      <c r="L2205" s="16" t="n">
        <v>1</v>
      </c>
      <c r="M2205" s="18" t="n">
        <v>11485489.43093994</v>
      </c>
      <c r="N2205" s="18" t="n">
        <v>11787350.37814372</v>
      </c>
      <c r="O2205" s="19" t="n">
        <v>301860.9472037796</v>
      </c>
      <c r="P2205" s="20" t="n">
        <v>0.02628194027070522</v>
      </c>
      <c r="Q2205" s="27">
        <f>IF(O2205&gt;0,O2205,"")</f>
        <v/>
      </c>
      <c r="R2205" s="28">
        <f>IF(O2205&gt;0,P2205,"")</f>
        <v/>
      </c>
    </row>
    <row r="2206">
      <c r="A2206" t="inlineStr">
        <is>
          <t>390026</t>
        </is>
      </c>
      <c r="B2206" t="inlineStr">
        <is>
          <t>Temple Health - Chestnut Hill Hospital</t>
        </is>
      </c>
      <c r="C2206" t="inlineStr">
        <is>
          <t>Pennsylvania</t>
        </is>
      </c>
      <c r="D2206" t="inlineStr">
        <is>
          <t>PA</t>
        </is>
      </c>
      <c r="E2206" t="inlineStr">
        <is>
          <t>Middle Atlantic</t>
        </is>
      </c>
      <c r="F2206" t="inlineStr">
        <is>
          <t>IPPS</t>
        </is>
      </c>
      <c r="G2206" s="16" t="n">
        <v>1.0093</v>
      </c>
      <c r="H2206" s="16" t="n">
        <v>1.0795</v>
      </c>
      <c r="I2206" s="16" t="n">
        <v>1.5594</v>
      </c>
      <c r="J2206" s="16" t="n">
        <v>1.5488</v>
      </c>
      <c r="K2206" s="17" t="n">
        <v>2214</v>
      </c>
      <c r="L2206" s="16" t="n">
        <v>1</v>
      </c>
      <c r="M2206" s="18" t="n">
        <v>23456562.39948868</v>
      </c>
      <c r="N2206" s="18" t="n">
        <v>25146799.6283709</v>
      </c>
      <c r="O2206" s="19" t="n">
        <v>1690237.228882216</v>
      </c>
      <c r="P2206" s="20" t="n">
        <v>0.07205818142043953</v>
      </c>
      <c r="Q2206" s="27">
        <f>IF(O2206&gt;0,O2206,"")</f>
        <v/>
      </c>
      <c r="R2206" s="28">
        <f>IF(O2206&gt;0,P2206,"")</f>
        <v/>
      </c>
    </row>
    <row r="2207">
      <c r="A2207" t="inlineStr">
        <is>
          <t>390027</t>
        </is>
      </c>
      <c r="B2207" t="inlineStr">
        <is>
          <t>Temple University Hospital</t>
        </is>
      </c>
      <c r="C2207" t="inlineStr">
        <is>
          <t>Pennsylvania</t>
        </is>
      </c>
      <c r="D2207" t="inlineStr">
        <is>
          <t>PA</t>
        </is>
      </c>
      <c r="E2207" t="inlineStr">
        <is>
          <t>Middle Atlantic</t>
        </is>
      </c>
      <c r="F2207" t="inlineStr">
        <is>
          <t>Rural Referral Center (RRC)</t>
        </is>
      </c>
      <c r="G2207" s="16" t="n">
        <v>1.048</v>
      </c>
      <c r="H2207" s="16" t="n">
        <v>1.1245</v>
      </c>
      <c r="I2207" s="16" t="n">
        <v>2.3872</v>
      </c>
      <c r="J2207" s="16" t="n">
        <v>2.4153</v>
      </c>
      <c r="K2207" s="17" t="n">
        <v>4610</v>
      </c>
      <c r="L2207" s="16" t="n">
        <v>1</v>
      </c>
      <c r="M2207" s="18" t="n">
        <v>76666636.46396253</v>
      </c>
      <c r="N2207" s="18" t="n">
        <v>83959053.9643335</v>
      </c>
      <c r="O2207" s="19" t="n">
        <v>7292417.500370979</v>
      </c>
      <c r="P2207" s="20" t="n">
        <v>0.09511852660705691</v>
      </c>
      <c r="Q2207" s="27">
        <f>IF(O2207&gt;0,O2207,"")</f>
        <v/>
      </c>
      <c r="R2207" s="28">
        <f>IF(O2207&gt;0,P2207,"")</f>
        <v/>
      </c>
    </row>
    <row r="2208">
      <c r="A2208" t="inlineStr">
        <is>
          <t>390028</t>
        </is>
      </c>
      <c r="B2208" t="inlineStr">
        <is>
          <t>Upmc Mercy</t>
        </is>
      </c>
      <c r="C2208" t="inlineStr">
        <is>
          <t>Pennsylvania</t>
        </is>
      </c>
      <c r="D2208" t="inlineStr">
        <is>
          <t>PA</t>
        </is>
      </c>
      <c r="E2208" t="inlineStr">
        <is>
          <t>Middle Atlantic</t>
        </is>
      </c>
      <c r="F2208" t="inlineStr">
        <is>
          <t>IPPS</t>
        </is>
      </c>
      <c r="G2208" s="16" t="n">
        <v>0.9223</v>
      </c>
      <c r="H2208" s="16" t="n">
        <v>0.9203</v>
      </c>
      <c r="I2208" s="16" t="n">
        <v>1.9735</v>
      </c>
      <c r="J2208" s="16" t="n">
        <v>1.972</v>
      </c>
      <c r="K2208" s="17" t="n">
        <v>1890</v>
      </c>
      <c r="L2208" s="16" t="n">
        <v>1</v>
      </c>
      <c r="M2208" s="18" t="n">
        <v>23973319.1053277</v>
      </c>
      <c r="N2208" s="18" t="n">
        <v>24686536.78164688</v>
      </c>
      <c r="O2208" s="19" t="n">
        <v>713217.6763191819</v>
      </c>
      <c r="P2208" s="20" t="n">
        <v>0.0297504769024945</v>
      </c>
      <c r="Q2208" s="27">
        <f>IF(O2208&gt;0,O2208,"")</f>
        <v/>
      </c>
      <c r="R2208" s="28">
        <f>IF(O2208&gt;0,P2208,"")</f>
        <v/>
      </c>
    </row>
    <row r="2209">
      <c r="A2209" t="inlineStr">
        <is>
          <t>390030</t>
        </is>
      </c>
      <c r="B2209" t="inlineStr">
        <is>
          <t>Lehigh Valley Hospital-Schuylkill</t>
        </is>
      </c>
      <c r="C2209" t="inlineStr">
        <is>
          <t>Pennsylvania</t>
        </is>
      </c>
      <c r="D2209" t="inlineStr">
        <is>
          <t>PA</t>
        </is>
      </c>
      <c r="E2209" t="inlineStr">
        <is>
          <t>Middle Atlantic</t>
        </is>
      </c>
      <c r="F2209" t="inlineStr">
        <is>
          <t>Rural Referral Center (RRC)</t>
        </is>
      </c>
      <c r="G2209" s="16" t="n">
        <v>1.0021</v>
      </c>
      <c r="H2209" s="16" t="n">
        <v>0.952</v>
      </c>
      <c r="I2209" s="16" t="n">
        <v>1.3821</v>
      </c>
      <c r="J2209" s="16" t="n">
        <v>1.3689</v>
      </c>
      <c r="K2209" s="17" t="n">
        <v>1146</v>
      </c>
      <c r="L2209" s="16" t="n">
        <v>1</v>
      </c>
      <c r="M2209" s="18" t="n">
        <v>10710192.27475872</v>
      </c>
      <c r="N2209" s="18" t="n">
        <v>10605607.63243817</v>
      </c>
      <c r="O2209" s="19" t="n">
        <v>-104584.6423205473</v>
      </c>
      <c r="P2209" s="20" t="n">
        <v>-0.009764964030293595</v>
      </c>
      <c r="Q2209" s="27">
        <f>IF(O2209&gt;0,O2209,"")</f>
        <v/>
      </c>
      <c r="R2209" s="28">
        <f>IF(O2209&gt;0,P2209,"")</f>
        <v/>
      </c>
    </row>
    <row r="2210">
      <c r="A2210" t="inlineStr">
        <is>
          <t>390032</t>
        </is>
      </c>
      <c r="B2210" t="inlineStr">
        <is>
          <t>Allegheny Valley Hospital</t>
        </is>
      </c>
      <c r="C2210" t="inlineStr">
        <is>
          <t>Pennsylvania</t>
        </is>
      </c>
      <c r="D2210" t="inlineStr">
        <is>
          <t>PA</t>
        </is>
      </c>
      <c r="E2210" t="inlineStr">
        <is>
          <t>Middle Atlantic</t>
        </is>
      </c>
      <c r="F2210" t="inlineStr">
        <is>
          <t>IPPS</t>
        </is>
      </c>
      <c r="G2210" s="16" t="n">
        <v>0.9223</v>
      </c>
      <c r="H2210" s="16" t="n">
        <v>0.9203</v>
      </c>
      <c r="I2210" s="16" t="n">
        <v>1.5014</v>
      </c>
      <c r="J2210" s="16" t="n">
        <v>1.4846</v>
      </c>
      <c r="K2210" s="17" t="n">
        <v>569</v>
      </c>
      <c r="L2210" s="16" t="n">
        <v>1</v>
      </c>
      <c r="M2210" s="18" t="n">
        <v>5490828.880120995</v>
      </c>
      <c r="N2210" s="18" t="n">
        <v>5595168.575918079</v>
      </c>
      <c r="O2210" s="19" t="n">
        <v>104339.6957970848</v>
      </c>
      <c r="P2210" s="20" t="n">
        <v>0.01900254006728136</v>
      </c>
      <c r="Q2210" s="27">
        <f>IF(O2210&gt;0,O2210,"")</f>
        <v/>
      </c>
      <c r="R2210" s="28">
        <f>IF(O2210&gt;0,P2210,"")</f>
        <v/>
      </c>
    </row>
    <row r="2211">
      <c r="A2211" t="inlineStr">
        <is>
          <t>390035</t>
        </is>
      </c>
      <c r="B2211" t="inlineStr">
        <is>
          <t>St Luke'S Hospital - Upper Bucks Campus</t>
        </is>
      </c>
      <c r="C2211" t="inlineStr">
        <is>
          <t>Pennsylvania</t>
        </is>
      </c>
      <c r="D2211" t="inlineStr">
        <is>
          <t>PA</t>
        </is>
      </c>
      <c r="E2211" t="inlineStr">
        <is>
          <t>Middle Atlantic</t>
        </is>
      </c>
      <c r="F2211" t="inlineStr">
        <is>
          <t>IPPS</t>
        </is>
      </c>
      <c r="G2211" s="16" t="n">
        <v>1.0396</v>
      </c>
      <c r="H2211" s="16" t="n">
        <v>1.0795</v>
      </c>
      <c r="I2211" s="16" t="n">
        <v>1.5431</v>
      </c>
      <c r="J2211" s="16" t="n">
        <v>1.5276</v>
      </c>
      <c r="K2211" s="17" t="n">
        <v>1798</v>
      </c>
      <c r="L2211" s="16" t="n">
        <v>1</v>
      </c>
      <c r="M2211" s="18" t="n">
        <v>19224734.48800999</v>
      </c>
      <c r="N2211" s="18" t="n">
        <v>20142301.94006138</v>
      </c>
      <c r="O2211" s="19" t="n">
        <v>917567.4520513974</v>
      </c>
      <c r="P2211" s="20" t="n">
        <v>0.04772848502140108</v>
      </c>
      <c r="Q2211" s="27">
        <f>IF(O2211&gt;0,O2211,"")</f>
        <v/>
      </c>
      <c r="R2211" s="28">
        <f>IF(O2211&gt;0,P2211,"")</f>
        <v/>
      </c>
    </row>
    <row r="2212">
      <c r="A2212" t="inlineStr">
        <is>
          <t>390036</t>
        </is>
      </c>
      <c r="B2212" t="inlineStr">
        <is>
          <t>Heritage Valley Beaver</t>
        </is>
      </c>
      <c r="C2212" t="inlineStr">
        <is>
          <t>Pennsylvania</t>
        </is>
      </c>
      <c r="D2212" t="inlineStr">
        <is>
          <t>PA</t>
        </is>
      </c>
      <c r="E2212" t="inlineStr">
        <is>
          <t>Middle Atlantic</t>
        </is>
      </c>
      <c r="F2212" t="inlineStr">
        <is>
          <t>IPPS</t>
        </is>
      </c>
      <c r="G2212" s="16" t="n">
        <v>0.9223</v>
      </c>
      <c r="H2212" s="16" t="n">
        <v>0.9203</v>
      </c>
      <c r="I2212" s="16" t="n">
        <v>1.5918</v>
      </c>
      <c r="J2212" s="16" t="n">
        <v>1.5888</v>
      </c>
      <c r="K2212" s="17" t="n">
        <v>1211</v>
      </c>
      <c r="L2212" s="16" t="n">
        <v>1</v>
      </c>
      <c r="M2212" s="18" t="n">
        <v>12389730.93089339</v>
      </c>
      <c r="N2212" s="18" t="n">
        <v>12743972.5555776</v>
      </c>
      <c r="O2212" s="19" t="n">
        <v>354241.624684209</v>
      </c>
      <c r="P2212" s="20" t="n">
        <v>0.02859155107242232</v>
      </c>
      <c r="Q2212" s="27">
        <f>IF(O2212&gt;0,O2212,"")</f>
        <v/>
      </c>
      <c r="R2212" s="28">
        <f>IF(O2212&gt;0,P2212,"")</f>
        <v/>
      </c>
    </row>
    <row r="2213">
      <c r="A2213" t="inlineStr">
        <is>
          <t>390037</t>
        </is>
      </c>
      <c r="B2213" t="inlineStr">
        <is>
          <t>Heritage Valley Sewickley</t>
        </is>
      </c>
      <c r="C2213" t="inlineStr">
        <is>
          <t>Pennsylvania</t>
        </is>
      </c>
      <c r="D2213" t="inlineStr">
        <is>
          <t>PA</t>
        </is>
      </c>
      <c r="E2213" t="inlineStr">
        <is>
          <t>Middle Atlantic</t>
        </is>
      </c>
      <c r="F2213" t="inlineStr">
        <is>
          <t>IPPS</t>
        </is>
      </c>
      <c r="G2213" s="16" t="n">
        <v>0.9223</v>
      </c>
      <c r="H2213" s="16" t="n">
        <v>0.9203</v>
      </c>
      <c r="I2213" s="16" t="n">
        <v>1.3647</v>
      </c>
      <c r="J2213" s="16" t="n">
        <v>1.3535</v>
      </c>
      <c r="K2213" s="17" t="n">
        <v>800</v>
      </c>
      <c r="L2213" s="16" t="n">
        <v>1</v>
      </c>
      <c r="M2213" s="18" t="n">
        <v>7017079.709975313</v>
      </c>
      <c r="N2213" s="18" t="n">
        <v>7171990.412646695</v>
      </c>
      <c r="O2213" s="19" t="n">
        <v>154910.7026713816</v>
      </c>
      <c r="P2213" s="20" t="n">
        <v>0.02207623528220212</v>
      </c>
      <c r="Q2213" s="27">
        <f>IF(O2213&gt;0,O2213,"")</f>
        <v/>
      </c>
      <c r="R2213" s="28">
        <f>IF(O2213&gt;0,P2213,"")</f>
        <v/>
      </c>
    </row>
    <row r="2214">
      <c r="A2214" t="inlineStr">
        <is>
          <t>390039</t>
        </is>
      </c>
      <c r="B2214" t="inlineStr">
        <is>
          <t>Upmc Somerset</t>
        </is>
      </c>
      <c r="C2214" t="inlineStr">
        <is>
          <t>Pennsylvania</t>
        </is>
      </c>
      <c r="D2214" t="inlineStr">
        <is>
          <t>PA</t>
        </is>
      </c>
      <c r="E2214" t="inlineStr">
        <is>
          <t>Middle Atlantic</t>
        </is>
      </c>
      <c r="F2214" t="inlineStr">
        <is>
          <t>Sole Community Hospital (SCH)</t>
        </is>
      </c>
      <c r="G2214" s="16" t="n">
        <v>0.9223</v>
      </c>
      <c r="H2214" s="16" t="n">
        <v>0.9203</v>
      </c>
      <c r="I2214" s="16" t="n">
        <v>1.4759</v>
      </c>
      <c r="J2214" s="16" t="n">
        <v>1.4631</v>
      </c>
      <c r="K2214" s="17" t="n">
        <v>445</v>
      </c>
      <c r="L2214" s="16" t="n">
        <v>1</v>
      </c>
      <c r="M2214" s="18" t="n">
        <v>4221299.585127585</v>
      </c>
      <c r="N2214" s="18" t="n">
        <v>4312463.91934873</v>
      </c>
      <c r="O2214" s="19" t="n">
        <v>91164.33422114514</v>
      </c>
      <c r="P2214" s="20" t="n">
        <v>0.02159627204435664</v>
      </c>
      <c r="Q2214" s="27">
        <f>IF(O2214&gt;0,O2214,"")</f>
        <v/>
      </c>
      <c r="R2214" s="28">
        <f>IF(O2214&gt;0,P2214,"")</f>
        <v/>
      </c>
    </row>
    <row r="2215">
      <c r="A2215" t="inlineStr">
        <is>
          <t>390041</t>
        </is>
      </c>
      <c r="B2215" t="inlineStr">
        <is>
          <t>Uniontown Hospital</t>
        </is>
      </c>
      <c r="C2215" t="inlineStr">
        <is>
          <t>Pennsylvania</t>
        </is>
      </c>
      <c r="D2215" t="inlineStr">
        <is>
          <t>PA</t>
        </is>
      </c>
      <c r="E2215" t="inlineStr">
        <is>
          <t>Middle Atlantic</t>
        </is>
      </c>
      <c r="F2215" t="inlineStr">
        <is>
          <t>IPPS</t>
        </is>
      </c>
      <c r="G2215" s="16" t="n">
        <v>0.9223</v>
      </c>
      <c r="H2215" s="16" t="n">
        <v>0.9203</v>
      </c>
      <c r="I2215" s="16" t="n">
        <v>1.544</v>
      </c>
      <c r="J2215" s="16" t="n">
        <v>1.534</v>
      </c>
      <c r="K2215" s="17" t="n">
        <v>1574</v>
      </c>
      <c r="L2215" s="16" t="n">
        <v>1</v>
      </c>
      <c r="M2215" s="18" t="n">
        <v>15620008.12233986</v>
      </c>
      <c r="N2215" s="18" t="n">
        <v>15992690.80456414</v>
      </c>
      <c r="O2215" s="19" t="n">
        <v>372682.6822242793</v>
      </c>
      <c r="P2215" s="20" t="n">
        <v>0.02385931424012933</v>
      </c>
      <c r="Q2215" s="27">
        <f>IF(O2215&gt;0,O2215,"")</f>
        <v/>
      </c>
      <c r="R2215" s="28">
        <f>IF(O2215&gt;0,P2215,"")</f>
        <v/>
      </c>
    </row>
    <row r="2216">
      <c r="A2216" t="inlineStr">
        <is>
          <t>390042</t>
        </is>
      </c>
      <c r="B2216" t="inlineStr">
        <is>
          <t>Upmc Washington</t>
        </is>
      </c>
      <c r="C2216" t="inlineStr">
        <is>
          <t>Pennsylvania</t>
        </is>
      </c>
      <c r="D2216" t="inlineStr">
        <is>
          <t>PA</t>
        </is>
      </c>
      <c r="E2216" t="inlineStr">
        <is>
          <t>Middle Atlantic</t>
        </is>
      </c>
      <c r="F2216" t="inlineStr">
        <is>
          <t>Rural Referral Center (RRC)</t>
        </is>
      </c>
      <c r="G2216" s="16" t="n">
        <v>0.9223</v>
      </c>
      <c r="H2216" s="16" t="n">
        <v>0.9203</v>
      </c>
      <c r="I2216" s="16" t="n">
        <v>1.5919</v>
      </c>
      <c r="J2216" s="16" t="n">
        <v>1.5884</v>
      </c>
      <c r="K2216" s="17" t="n">
        <v>1421</v>
      </c>
      <c r="L2216" s="16" t="n">
        <v>1</v>
      </c>
      <c r="M2216" s="18" t="n">
        <v>14539152.50552327</v>
      </c>
      <c r="N2216" s="18" t="n">
        <v>14950145.16164354</v>
      </c>
      <c r="O2216" s="19" t="n">
        <v>410992.6561202668</v>
      </c>
      <c r="P2216" s="20" t="n">
        <v>0.02826799264703599</v>
      </c>
      <c r="Q2216" s="27">
        <f>IF(O2216&gt;0,O2216,"")</f>
        <v/>
      </c>
      <c r="R2216" s="28">
        <f>IF(O2216&gt;0,P2216,"")</f>
        <v/>
      </c>
    </row>
    <row r="2217">
      <c r="A2217" t="inlineStr">
        <is>
          <t>390044</t>
        </is>
      </c>
      <c r="B2217" t="inlineStr">
        <is>
          <t>Reading Hospital</t>
        </is>
      </c>
      <c r="C2217" t="inlineStr">
        <is>
          <t>Pennsylvania</t>
        </is>
      </c>
      <c r="D2217" t="inlineStr">
        <is>
          <t>PA</t>
        </is>
      </c>
      <c r="E2217" t="inlineStr">
        <is>
          <t>Middle Atlantic</t>
        </is>
      </c>
      <c r="F2217" t="inlineStr">
        <is>
          <t>Rural Referral Center (RRC)</t>
        </is>
      </c>
      <c r="G2217" s="16" t="n">
        <v>0.9925</v>
      </c>
      <c r="H2217" s="16" t="n">
        <v>0.9848</v>
      </c>
      <c r="I2217" s="16" t="n">
        <v>1.7334</v>
      </c>
      <c r="J2217" s="16" t="n">
        <v>1.7265</v>
      </c>
      <c r="K2217" s="17" t="n">
        <v>8145</v>
      </c>
      <c r="L2217" s="16" t="n">
        <v>1</v>
      </c>
      <c r="M2217" s="18" t="n">
        <v>94893697.52912039</v>
      </c>
      <c r="N2217" s="18" t="n">
        <v>97061167.80599506</v>
      </c>
      <c r="O2217" s="19" t="n">
        <v>2167470.276874676</v>
      </c>
      <c r="P2217" s="20" t="n">
        <v>0.02284103510888631</v>
      </c>
      <c r="Q2217" s="27">
        <f>IF(O2217&gt;0,O2217,"")</f>
        <v/>
      </c>
      <c r="R2217" s="28">
        <f>IF(O2217&gt;0,P2217,"")</f>
        <v/>
      </c>
    </row>
    <row r="2218">
      <c r="A2218" t="inlineStr">
        <is>
          <t>390045</t>
        </is>
      </c>
      <c r="B2218" t="inlineStr">
        <is>
          <t>Upmc Williamsport</t>
        </is>
      </c>
      <c r="C2218" t="inlineStr">
        <is>
          <t>Pennsylvania</t>
        </is>
      </c>
      <c r="D2218" t="inlineStr">
        <is>
          <t>PA</t>
        </is>
      </c>
      <c r="E2218" t="inlineStr">
        <is>
          <t>Middle Atlantic</t>
        </is>
      </c>
      <c r="F2218" t="inlineStr">
        <is>
          <t>Rural Referral Center (RRC)</t>
        </is>
      </c>
      <c r="G2218" s="16" t="n">
        <v>0.9223</v>
      </c>
      <c r="H2218" s="16" t="n">
        <v>0.9203</v>
      </c>
      <c r="I2218" s="16" t="n">
        <v>1.8056</v>
      </c>
      <c r="J2218" s="16" t="n">
        <v>1.7989</v>
      </c>
      <c r="K2218" s="17" t="n">
        <v>2903</v>
      </c>
      <c r="L2218" s="16" t="n">
        <v>1</v>
      </c>
      <c r="M2218" s="18" t="n">
        <v>33689751.93992648</v>
      </c>
      <c r="N2218" s="18" t="n">
        <v>34589597.6960282</v>
      </c>
      <c r="O2218" s="19" t="n">
        <v>899845.7561017275</v>
      </c>
      <c r="P2218" s="20" t="n">
        <v>0.02670977683974278</v>
      </c>
      <c r="Q2218" s="27">
        <f>IF(O2218&gt;0,O2218,"")</f>
        <v/>
      </c>
      <c r="R2218" s="28">
        <f>IF(O2218&gt;0,P2218,"")</f>
        <v/>
      </c>
    </row>
    <row r="2219">
      <c r="A2219" t="inlineStr">
        <is>
          <t>390046</t>
        </is>
      </c>
      <c r="B2219" t="inlineStr">
        <is>
          <t>Wellspan York Hospital</t>
        </is>
      </c>
      <c r="C2219" t="inlineStr">
        <is>
          <t>Pennsylvania</t>
        </is>
      </c>
      <c r="D2219" t="inlineStr">
        <is>
          <t>PA</t>
        </is>
      </c>
      <c r="E2219" t="inlineStr">
        <is>
          <t>Middle Atlantic</t>
        </is>
      </c>
      <c r="F2219" t="inlineStr">
        <is>
          <t>Rural Referral Center (RRC)</t>
        </is>
      </c>
      <c r="G2219" s="16" t="n">
        <v>0.9925</v>
      </c>
      <c r="H2219" s="16" t="n">
        <v>0.9429</v>
      </c>
      <c r="I2219" s="16" t="n">
        <v>2.2145</v>
      </c>
      <c r="J2219" s="16" t="n">
        <v>2.2185</v>
      </c>
      <c r="K2219" s="17" t="n">
        <v>7282</v>
      </c>
      <c r="L2219" s="16" t="n">
        <v>1</v>
      </c>
      <c r="M2219" s="18" t="n">
        <v>108386164.388487</v>
      </c>
      <c r="N2219" s="18" t="n">
        <v>108581666.8270659</v>
      </c>
      <c r="O2219" s="19" t="n">
        <v>195502.4385788441</v>
      </c>
      <c r="P2219" s="20" t="n">
        <v>0.001803758253480651</v>
      </c>
      <c r="Q2219" s="27">
        <f>IF(O2219&gt;0,O2219,"")</f>
        <v/>
      </c>
      <c r="R2219" s="28">
        <f>IF(O2219&gt;0,P2219,"")</f>
        <v/>
      </c>
    </row>
    <row r="2220">
      <c r="A2220" t="inlineStr">
        <is>
          <t>390048</t>
        </is>
      </c>
      <c r="B2220" t="inlineStr">
        <is>
          <t>Geisinger-Lewistown Hospital</t>
        </is>
      </c>
      <c r="C2220" t="inlineStr">
        <is>
          <t>Pennsylvania</t>
        </is>
      </c>
      <c r="D2220" t="inlineStr">
        <is>
          <t>PA</t>
        </is>
      </c>
      <c r="E2220" t="inlineStr">
        <is>
          <t>Middle Atlantic</t>
        </is>
      </c>
      <c r="F2220" t="inlineStr">
        <is>
          <t>SCH/RRC</t>
        </is>
      </c>
      <c r="G2220" s="16" t="n">
        <v>0.971</v>
      </c>
      <c r="H2220" s="16" t="n">
        <v>0.9517</v>
      </c>
      <c r="I2220" s="16" t="n">
        <v>1.4658</v>
      </c>
      <c r="J2220" s="16" t="n">
        <v>1.4477</v>
      </c>
      <c r="K2220" s="17" t="n">
        <v>1295</v>
      </c>
      <c r="L2220" s="16" t="n">
        <v>1</v>
      </c>
      <c r="M2220" s="18" t="n">
        <v>12587413.12382883</v>
      </c>
      <c r="N2220" s="18" t="n">
        <v>12671974.5798148</v>
      </c>
      <c r="O2220" s="19" t="n">
        <v>84561.45598596707</v>
      </c>
      <c r="P2220" s="20" t="n">
        <v>0.006717937605931632</v>
      </c>
      <c r="Q2220" s="27">
        <f>IF(O2220&gt;0,O2220,"")</f>
        <v/>
      </c>
      <c r="R2220" s="28">
        <f>IF(O2220&gt;0,P2220,"")</f>
        <v/>
      </c>
    </row>
    <row r="2221">
      <c r="A2221" t="inlineStr">
        <is>
          <t>390049</t>
        </is>
      </c>
      <c r="B2221" t="inlineStr">
        <is>
          <t>St Luke'S Hospital Bethlehem</t>
        </is>
      </c>
      <c r="C2221" t="inlineStr">
        <is>
          <t>Pennsylvania</t>
        </is>
      </c>
      <c r="D2221" t="inlineStr">
        <is>
          <t>PA</t>
        </is>
      </c>
      <c r="E2221" t="inlineStr">
        <is>
          <t>Middle Atlantic</t>
        </is>
      </c>
      <c r="F2221" t="inlineStr">
        <is>
          <t>Rural Referral Center (RRC)</t>
        </is>
      </c>
      <c r="G2221" s="16" t="n">
        <v>1.0396</v>
      </c>
      <c r="H2221" s="16" t="n">
        <v>1.0795</v>
      </c>
      <c r="I2221" s="16" t="n">
        <v>2.0529</v>
      </c>
      <c r="J2221" s="16" t="n">
        <v>2.0535</v>
      </c>
      <c r="K2221" s="17" t="n">
        <v>8511</v>
      </c>
      <c r="L2221" s="16" t="n">
        <v>1</v>
      </c>
      <c r="M2221" s="18" t="n">
        <v>121066775.9251934</v>
      </c>
      <c r="N2221" s="18" t="n">
        <v>128169609.9065513</v>
      </c>
      <c r="O2221" s="19" t="n">
        <v>7102833.981357917</v>
      </c>
      <c r="P2221" s="20" t="n">
        <v>0.05866872993914306</v>
      </c>
      <c r="Q2221" s="27">
        <f>IF(O2221&gt;0,O2221,"")</f>
        <v/>
      </c>
      <c r="R2221" s="28">
        <f>IF(O2221&gt;0,P2221,"")</f>
        <v/>
      </c>
    </row>
    <row r="2222">
      <c r="A2222" t="inlineStr">
        <is>
          <t>390050</t>
        </is>
      </c>
      <c r="B2222" t="inlineStr">
        <is>
          <t>Allegheny General Hospital</t>
        </is>
      </c>
      <c r="C2222" t="inlineStr">
        <is>
          <t>Pennsylvania</t>
        </is>
      </c>
      <c r="D2222" t="inlineStr">
        <is>
          <t>PA</t>
        </is>
      </c>
      <c r="E2222" t="inlineStr">
        <is>
          <t>Middle Atlantic</t>
        </is>
      </c>
      <c r="F2222" t="inlineStr">
        <is>
          <t>IPPS</t>
        </is>
      </c>
      <c r="G2222" s="16" t="n">
        <v>0.9223</v>
      </c>
      <c r="H2222" s="16" t="n">
        <v>0.9203</v>
      </c>
      <c r="I2222" s="16" t="n">
        <v>2.67</v>
      </c>
      <c r="J2222" s="16" t="n">
        <v>2.6782</v>
      </c>
      <c r="K2222" s="17" t="n">
        <v>3929</v>
      </c>
      <c r="L2222" s="16" t="n">
        <v>1</v>
      </c>
      <c r="M2222" s="18" t="n">
        <v>67425243.18707071</v>
      </c>
      <c r="N2222" s="18" t="n">
        <v>69697385.60884543</v>
      </c>
      <c r="O2222" s="19" t="n">
        <v>2272142.421774715</v>
      </c>
      <c r="P2222" s="20" t="n">
        <v>0.03369869079256677</v>
      </c>
      <c r="Q2222" s="27">
        <f>IF(O2222&gt;0,O2222,"")</f>
        <v/>
      </c>
      <c r="R2222" s="28">
        <f>IF(O2222&gt;0,P2222,"")</f>
        <v/>
      </c>
    </row>
    <row r="2223">
      <c r="A2223" t="inlineStr">
        <is>
          <t>390056</t>
        </is>
      </c>
      <c r="B2223" t="inlineStr">
        <is>
          <t>Penn Highlands Huntingdon</t>
        </is>
      </c>
      <c r="C2223" t="inlineStr">
        <is>
          <t>Pennsylvania</t>
        </is>
      </c>
      <c r="D2223" t="inlineStr">
        <is>
          <t>PA</t>
        </is>
      </c>
      <c r="E2223" t="inlineStr">
        <is>
          <t>Middle Atlantic</t>
        </is>
      </c>
      <c r="F2223" t="inlineStr">
        <is>
          <t>Sole Community Hospital (SCH)</t>
        </is>
      </c>
      <c r="G2223" s="16" t="n">
        <v>0.9223</v>
      </c>
      <c r="H2223" s="16" t="n">
        <v>0.9203</v>
      </c>
      <c r="I2223" s="16" t="n">
        <v>1.4435</v>
      </c>
      <c r="J2223" s="16" t="n">
        <v>1.4349</v>
      </c>
      <c r="K2223" s="17" t="n">
        <v>431</v>
      </c>
      <c r="L2223" s="16" t="n">
        <v>1</v>
      </c>
      <c r="M2223" s="18" t="n">
        <v>3998741.12986515</v>
      </c>
      <c r="N2223" s="18" t="n">
        <v>4096286.828203737</v>
      </c>
      <c r="O2223" s="19" t="n">
        <v>97545.69833858684</v>
      </c>
      <c r="P2223" s="20" t="n">
        <v>0.02439410183621373</v>
      </c>
      <c r="Q2223" s="27">
        <f>IF(O2223&gt;0,O2223,"")</f>
        <v/>
      </c>
      <c r="R2223" s="28">
        <f>IF(O2223&gt;0,P2223,"")</f>
        <v/>
      </c>
    </row>
    <row r="2224">
      <c r="A2224" t="inlineStr">
        <is>
          <t>390057</t>
        </is>
      </c>
      <c r="B2224" t="inlineStr">
        <is>
          <t>St Luke'S Hospital - Grand View Campus</t>
        </is>
      </c>
      <c r="C2224" t="inlineStr">
        <is>
          <t>Pennsylvania</t>
        </is>
      </c>
      <c r="D2224" t="inlineStr">
        <is>
          <t>PA</t>
        </is>
      </c>
      <c r="E2224" t="inlineStr">
        <is>
          <t>Middle Atlantic</t>
        </is>
      </c>
      <c r="F2224" t="inlineStr">
        <is>
          <t>IPPS</t>
        </is>
      </c>
      <c r="G2224" s="16" t="n">
        <v>0.9915</v>
      </c>
      <c r="H2224" s="16" t="n">
        <v>1.0273</v>
      </c>
      <c r="I2224" s="16" t="n">
        <v>1.5276</v>
      </c>
      <c r="J2224" s="16" t="n">
        <v>1.522</v>
      </c>
      <c r="K2224" s="17" t="n">
        <v>3028</v>
      </c>
      <c r="L2224" s="16" t="n">
        <v>1</v>
      </c>
      <c r="M2224" s="18" t="n">
        <v>31070082.33321381</v>
      </c>
      <c r="N2224" s="18" t="n">
        <v>32690835.45721159</v>
      </c>
      <c r="O2224" s="19" t="n">
        <v>1620753.123997785</v>
      </c>
      <c r="P2224" s="20" t="n">
        <v>0.05216442964701146</v>
      </c>
      <c r="Q2224" s="27">
        <f>IF(O2224&gt;0,O2224,"")</f>
        <v/>
      </c>
      <c r="R2224" s="28">
        <f>IF(O2224&gt;0,P2224,"")</f>
        <v/>
      </c>
    </row>
    <row r="2225">
      <c r="A2225" t="inlineStr">
        <is>
          <t>390058</t>
        </is>
      </c>
      <c r="B2225" t="inlineStr">
        <is>
          <t>Upmc Carlisle</t>
        </is>
      </c>
      <c r="C2225" t="inlineStr">
        <is>
          <t>Pennsylvania</t>
        </is>
      </c>
      <c r="D2225" t="inlineStr">
        <is>
          <t>PA</t>
        </is>
      </c>
      <c r="E2225" t="inlineStr">
        <is>
          <t>Middle Atlantic</t>
        </is>
      </c>
      <c r="F2225" t="inlineStr">
        <is>
          <t>IPPS</t>
        </is>
      </c>
      <c r="G2225" s="16" t="n">
        <v>0.9277</v>
      </c>
      <c r="H2225" s="16" t="n">
        <v>0.9203</v>
      </c>
      <c r="I2225" s="16" t="n">
        <v>1.4522</v>
      </c>
      <c r="J2225" s="16" t="n">
        <v>1.4386</v>
      </c>
      <c r="K2225" s="17" t="n">
        <v>1452</v>
      </c>
      <c r="L2225" s="16" t="n">
        <v>1</v>
      </c>
      <c r="M2225" s="18" t="n">
        <v>13600259.92969158</v>
      </c>
      <c r="N2225" s="18" t="n">
        <v>13835604.07451413</v>
      </c>
      <c r="O2225" s="19" t="n">
        <v>235344.1448225472</v>
      </c>
      <c r="P2225" s="20" t="n">
        <v>0.01730438580138845</v>
      </c>
      <c r="Q2225" s="27">
        <f>IF(O2225&gt;0,O2225,"")</f>
        <v/>
      </c>
      <c r="R2225" s="28">
        <f>IF(O2225&gt;0,P2225,"")</f>
        <v/>
      </c>
    </row>
    <row r="2226">
      <c r="A2226" t="inlineStr">
        <is>
          <t>390062</t>
        </is>
      </c>
      <c r="B2226" t="inlineStr">
        <is>
          <t>Conemaugh Nason Medical Center</t>
        </is>
      </c>
      <c r="C2226" t="inlineStr">
        <is>
          <t>Pennsylvania</t>
        </is>
      </c>
      <c r="D2226" t="inlineStr">
        <is>
          <t>PA</t>
        </is>
      </c>
      <c r="E2226" t="inlineStr">
        <is>
          <t>Middle Atlantic</t>
        </is>
      </c>
      <c r="F2226" t="inlineStr">
        <is>
          <t>IPPS</t>
        </is>
      </c>
      <c r="G2226" s="16" t="n">
        <v>0.9223</v>
      </c>
      <c r="H2226" s="16" t="n">
        <v>0.9203</v>
      </c>
      <c r="I2226" s="16" t="n">
        <v>1.5165</v>
      </c>
      <c r="J2226" s="16" t="n">
        <v>1.5306</v>
      </c>
      <c r="K2226" s="17" t="n">
        <v>473</v>
      </c>
      <c r="L2226" s="16" t="n">
        <v>1</v>
      </c>
      <c r="M2226" s="18" t="n">
        <v>4610338.217945324</v>
      </c>
      <c r="N2226" s="18" t="n">
        <v>4795283.665134277</v>
      </c>
      <c r="O2226" s="19" t="n">
        <v>184945.4471889529</v>
      </c>
      <c r="P2226" s="20" t="n">
        <v>0.04011537515166881</v>
      </c>
      <c r="Q2226" s="27">
        <f>IF(O2226&gt;0,O2226,"")</f>
        <v/>
      </c>
      <c r="R2226" s="28">
        <f>IF(O2226&gt;0,P2226,"")</f>
        <v/>
      </c>
    </row>
    <row r="2227">
      <c r="A2227" t="inlineStr">
        <is>
          <t>390063</t>
        </is>
      </c>
      <c r="B2227" t="inlineStr">
        <is>
          <t>Upmc Hamot</t>
        </is>
      </c>
      <c r="C2227" t="inlineStr">
        <is>
          <t>Pennsylvania</t>
        </is>
      </c>
      <c r="D2227" t="inlineStr">
        <is>
          <t>PA</t>
        </is>
      </c>
      <c r="E2227" t="inlineStr">
        <is>
          <t>Middle Atlantic</t>
        </is>
      </c>
      <c r="F2227" t="inlineStr">
        <is>
          <t>Rural Referral Center (RRC)</t>
        </is>
      </c>
      <c r="G2227" s="16" t="n">
        <v>1.1672</v>
      </c>
      <c r="H2227" s="16" t="n">
        <v>1.2204</v>
      </c>
      <c r="I2227" s="16" t="n">
        <v>2.0223</v>
      </c>
      <c r="J2227" s="16" t="n">
        <v>2.0212</v>
      </c>
      <c r="K2227" s="17" t="n">
        <v>4064</v>
      </c>
      <c r="L2227" s="16" t="n">
        <v>1</v>
      </c>
      <c r="M2227" s="18" t="n">
        <v>61621409.4897055</v>
      </c>
      <c r="N2227" s="18" t="n">
        <v>65560834.49161661</v>
      </c>
      <c r="O2227" s="19" t="n">
        <v>3939425.001911104</v>
      </c>
      <c r="P2227" s="20" t="n">
        <v>0.06392948545860876</v>
      </c>
      <c r="Q2227" s="27">
        <f>IF(O2227&gt;0,O2227,"")</f>
        <v/>
      </c>
      <c r="R2227" s="28">
        <f>IF(O2227&gt;0,P2227,"")</f>
        <v/>
      </c>
    </row>
    <row r="2228">
      <c r="A2228" t="inlineStr">
        <is>
          <t>390065</t>
        </is>
      </c>
      <c r="B2228" t="inlineStr">
        <is>
          <t>Gettysburg Hospital</t>
        </is>
      </c>
      <c r="C2228" t="inlineStr">
        <is>
          <t>Pennsylvania</t>
        </is>
      </c>
      <c r="D2228" t="inlineStr">
        <is>
          <t>PA</t>
        </is>
      </c>
      <c r="E2228" t="inlineStr">
        <is>
          <t>Middle Atlantic</t>
        </is>
      </c>
      <c r="F2228" t="inlineStr">
        <is>
          <t>IPPS</t>
        </is>
      </c>
      <c r="G2228" s="16" t="n">
        <v>1.0635</v>
      </c>
      <c r="H2228" s="16" t="n">
        <v>1.0103</v>
      </c>
      <c r="I2228" s="16" t="n">
        <v>1.5248</v>
      </c>
      <c r="J2228" s="16" t="n">
        <v>1.5164</v>
      </c>
      <c r="K2228" s="17" t="n">
        <v>1741</v>
      </c>
      <c r="L2228" s="16" t="n">
        <v>1</v>
      </c>
      <c r="M2228" s="18" t="n">
        <v>18677275.64517923</v>
      </c>
      <c r="N2228" s="18" t="n">
        <v>18520594.81033561</v>
      </c>
      <c r="O2228" s="19" t="n">
        <v>-156680.8348436281</v>
      </c>
      <c r="P2228" s="20" t="n">
        <v>-0.00838884844985777</v>
      </c>
      <c r="Q2228" s="27">
        <f>IF(O2228&gt;0,O2228,"")</f>
        <v/>
      </c>
      <c r="R2228" s="28">
        <f>IF(O2228&gt;0,P2228,"")</f>
        <v/>
      </c>
    </row>
    <row r="2229">
      <c r="A2229" t="inlineStr">
        <is>
          <t>390066</t>
        </is>
      </c>
      <c r="B2229" t="inlineStr">
        <is>
          <t>Wellspan Good Samaritan Hospital</t>
        </is>
      </c>
      <c r="C2229" t="inlineStr">
        <is>
          <t>Pennsylvania</t>
        </is>
      </c>
      <c r="D2229" t="inlineStr">
        <is>
          <t>PA</t>
        </is>
      </c>
      <c r="E2229" t="inlineStr">
        <is>
          <t>Middle Atlantic</t>
        </is>
      </c>
      <c r="F2229" t="inlineStr">
        <is>
          <t>Rural Referral Center (RRC)</t>
        </is>
      </c>
      <c r="G2229" s="16" t="n">
        <v>0.9925</v>
      </c>
      <c r="H2229" s="16" t="n">
        <v>0.9472</v>
      </c>
      <c r="I2229" s="16" t="n">
        <v>1.6959</v>
      </c>
      <c r="J2229" s="16" t="n">
        <v>1.6866</v>
      </c>
      <c r="K2229" s="17" t="n">
        <v>1864</v>
      </c>
      <c r="L2229" s="16" t="n">
        <v>1</v>
      </c>
      <c r="M2229" s="18" t="n">
        <v>21246805.22177679</v>
      </c>
      <c r="N2229" s="18" t="n">
        <v>21188639.29222808</v>
      </c>
      <c r="O2229" s="19" t="n">
        <v>-58165.92954871431</v>
      </c>
      <c r="P2229" s="20" t="n">
        <v>-0.002737631796478158</v>
      </c>
      <c r="Q2229" s="27">
        <f>IF(O2229&gt;0,O2229,"")</f>
        <v/>
      </c>
      <c r="R2229" s="28">
        <f>IF(O2229&gt;0,P2229,"")</f>
        <v/>
      </c>
    </row>
    <row r="2230">
      <c r="A2230" t="inlineStr">
        <is>
          <t>390067</t>
        </is>
      </c>
      <c r="B2230" t="inlineStr">
        <is>
          <t>Upmc Pinnacle Hospitals</t>
        </is>
      </c>
      <c r="C2230" t="inlineStr">
        <is>
          <t>Pennsylvania</t>
        </is>
      </c>
      <c r="D2230" t="inlineStr">
        <is>
          <t>PA</t>
        </is>
      </c>
      <c r="E2230" t="inlineStr">
        <is>
          <t>Middle Atlantic</t>
        </is>
      </c>
      <c r="F2230" t="inlineStr">
        <is>
          <t>Rural Referral Center (RRC)</t>
        </is>
      </c>
      <c r="G2230" s="16" t="n">
        <v>0.9728</v>
      </c>
      <c r="H2230" s="16" t="n">
        <v>0.9242</v>
      </c>
      <c r="I2230" s="16" t="n">
        <v>1.9747</v>
      </c>
      <c r="J2230" s="16" t="n">
        <v>1.9779</v>
      </c>
      <c r="K2230" s="17" t="n">
        <v>6884</v>
      </c>
      <c r="L2230" s="16" t="n">
        <v>1</v>
      </c>
      <c r="M2230" s="18" t="n">
        <v>90245853.07269192</v>
      </c>
      <c r="N2230" s="18" t="n">
        <v>90414889.324183</v>
      </c>
      <c r="O2230" s="19" t="n">
        <v>169036.2514910847</v>
      </c>
      <c r="P2230" s="20" t="n">
        <v>0.001873063921894872</v>
      </c>
      <c r="Q2230" s="27">
        <f>IF(O2230&gt;0,O2230,"")</f>
        <v/>
      </c>
      <c r="R2230" s="28">
        <f>IF(O2230&gt;0,P2230,"")</f>
        <v/>
      </c>
    </row>
    <row r="2231">
      <c r="A2231" t="inlineStr">
        <is>
          <t>390068</t>
        </is>
      </c>
      <c r="B2231" t="inlineStr">
        <is>
          <t>Upmc Lititz</t>
        </is>
      </c>
      <c r="C2231" t="inlineStr">
        <is>
          <t>Pennsylvania</t>
        </is>
      </c>
      <c r="D2231" t="inlineStr">
        <is>
          <t>PA</t>
        </is>
      </c>
      <c r="E2231" t="inlineStr">
        <is>
          <t>Middle Atlantic</t>
        </is>
      </c>
      <c r="F2231" t="inlineStr">
        <is>
          <t>IPPS</t>
        </is>
      </c>
      <c r="G2231" s="16" t="n">
        <v>0.9341</v>
      </c>
      <c r="H2231" s="16" t="n">
        <v>0.9321</v>
      </c>
      <c r="I2231" s="16" t="n">
        <v>1.5173</v>
      </c>
      <c r="J2231" s="16" t="n">
        <v>1.5066</v>
      </c>
      <c r="K2231" s="17" t="n">
        <v>691</v>
      </c>
      <c r="L2231" s="16" t="n">
        <v>1</v>
      </c>
      <c r="M2231" s="18" t="n">
        <v>6790536.40012804</v>
      </c>
      <c r="N2231" s="18" t="n">
        <v>6948597.086616829</v>
      </c>
      <c r="O2231" s="19" t="n">
        <v>158060.6864887895</v>
      </c>
      <c r="P2231" s="20" t="n">
        <v>0.02327661279980904</v>
      </c>
      <c r="Q2231" s="27">
        <f>IF(O2231&gt;0,O2231,"")</f>
        <v/>
      </c>
      <c r="R2231" s="28">
        <f>IF(O2231&gt;0,P2231,"")</f>
        <v/>
      </c>
    </row>
    <row r="2232">
      <c r="A2232" t="inlineStr">
        <is>
          <t>390070</t>
        </is>
      </c>
      <c r="B2232" t="inlineStr">
        <is>
          <t>Lower Bucks Hospital</t>
        </is>
      </c>
      <c r="C2232" t="inlineStr">
        <is>
          <t>Pennsylvania</t>
        </is>
      </c>
      <c r="D2232" t="inlineStr">
        <is>
          <t>PA</t>
        </is>
      </c>
      <c r="E2232" t="inlineStr">
        <is>
          <t>Middle Atlantic</t>
        </is>
      </c>
      <c r="F2232" t="inlineStr">
        <is>
          <t>IPPS</t>
        </is>
      </c>
      <c r="G2232" s="16" t="n">
        <v>0.9461000000000001</v>
      </c>
      <c r="H2232" s="16" t="n">
        <v>0.9203</v>
      </c>
      <c r="I2232" s="16" t="n">
        <v>1.5774</v>
      </c>
      <c r="J2232" s="16" t="n">
        <v>1.5661</v>
      </c>
      <c r="K2232" s="17" t="n">
        <v>593</v>
      </c>
      <c r="L2232" s="16" t="n">
        <v>1</v>
      </c>
      <c r="M2232" s="18" t="n">
        <v>6105298.477883006</v>
      </c>
      <c r="N2232" s="18" t="n">
        <v>6151281.98360812</v>
      </c>
      <c r="O2232" s="19" t="n">
        <v>45983.50572511461</v>
      </c>
      <c r="P2232" s="20" t="n">
        <v>0.007531737537762323</v>
      </c>
      <c r="Q2232" s="27">
        <f>IF(O2232&gt;0,O2232,"")</f>
        <v/>
      </c>
      <c r="R2232" s="28">
        <f>IF(O2232&gt;0,P2232,"")</f>
        <v/>
      </c>
    </row>
    <row r="2233">
      <c r="A2233" t="inlineStr">
        <is>
          <t>390073</t>
        </is>
      </c>
      <c r="B2233" t="inlineStr">
        <is>
          <t>Upmc Altoona</t>
        </is>
      </c>
      <c r="C2233" t="inlineStr">
        <is>
          <t>Pennsylvania</t>
        </is>
      </c>
      <c r="D2233" t="inlineStr">
        <is>
          <t>PA</t>
        </is>
      </c>
      <c r="E2233" t="inlineStr">
        <is>
          <t>Middle Atlantic</t>
        </is>
      </c>
      <c r="F2233" t="inlineStr">
        <is>
          <t>Sole Community Hospital (SCH)</t>
        </is>
      </c>
      <c r="G2233" s="16" t="n">
        <v>0.9223</v>
      </c>
      <c r="H2233" s="16" t="n">
        <v>0.9203</v>
      </c>
      <c r="I2233" s="16" t="n">
        <v>1.8039</v>
      </c>
      <c r="J2233" s="16" t="n">
        <v>1.8006</v>
      </c>
      <c r="K2233" s="17" t="n">
        <v>2679</v>
      </c>
      <c r="L2233" s="16" t="n">
        <v>1</v>
      </c>
      <c r="M2233" s="18" t="n">
        <v>31060926.32809478</v>
      </c>
      <c r="N2233" s="18" t="n">
        <v>31950776.15926689</v>
      </c>
      <c r="O2233" s="19" t="n">
        <v>889849.8311721087</v>
      </c>
      <c r="P2233" s="20" t="n">
        <v>0.02864852843642447</v>
      </c>
      <c r="Q2233" s="27">
        <f>IF(O2233&gt;0,O2233,"")</f>
        <v/>
      </c>
      <c r="R2233" s="28">
        <f>IF(O2233&gt;0,P2233,"")</f>
        <v/>
      </c>
    </row>
    <row r="2234">
      <c r="A2234" t="inlineStr">
        <is>
          <t>390079</t>
        </is>
      </c>
      <c r="B2234" t="inlineStr">
        <is>
          <t>Robert Packer Hospital</t>
        </is>
      </c>
      <c r="C2234" t="inlineStr">
        <is>
          <t>Pennsylvania</t>
        </is>
      </c>
      <c r="D2234" t="inlineStr">
        <is>
          <t>PA</t>
        </is>
      </c>
      <c r="E2234" t="inlineStr">
        <is>
          <t>Middle Atlantic</t>
        </is>
      </c>
      <c r="F2234" t="inlineStr">
        <is>
          <t>Rural Referral Center (RRC)</t>
        </is>
      </c>
      <c r="G2234" s="16" t="n">
        <v>1.1672</v>
      </c>
      <c r="H2234" s="16" t="n">
        <v>1.2204</v>
      </c>
      <c r="I2234" s="16" t="n">
        <v>1.8747</v>
      </c>
      <c r="J2234" s="16" t="n">
        <v>1.8728</v>
      </c>
      <c r="K2234" s="17" t="n">
        <v>3495</v>
      </c>
      <c r="L2234" s="16" t="n">
        <v>1</v>
      </c>
      <c r="M2234" s="18" t="n">
        <v>49125988.95036587</v>
      </c>
      <c r="N2234" s="18" t="n">
        <v>52242032.47148497</v>
      </c>
      <c r="O2234" s="19" t="n">
        <v>3116043.521119095</v>
      </c>
      <c r="P2234" s="20" t="n">
        <v>0.06342963445005392</v>
      </c>
      <c r="Q2234" s="27">
        <f>IF(O2234&gt;0,O2234,"")</f>
        <v/>
      </c>
      <c r="R2234" s="28">
        <f>IF(O2234&gt;0,P2234,"")</f>
        <v/>
      </c>
    </row>
    <row r="2235">
      <c r="A2235" t="inlineStr">
        <is>
          <t>390086</t>
        </is>
      </c>
      <c r="B2235" t="inlineStr">
        <is>
          <t>Penn Highlands Dubois</t>
        </is>
      </c>
      <c r="C2235" t="inlineStr">
        <is>
          <t>Pennsylvania</t>
        </is>
      </c>
      <c r="D2235" t="inlineStr">
        <is>
          <t>PA</t>
        </is>
      </c>
      <c r="E2235" t="inlineStr">
        <is>
          <t>Middle Atlantic</t>
        </is>
      </c>
      <c r="F2235" t="inlineStr">
        <is>
          <t>SCH/RRC</t>
        </is>
      </c>
      <c r="G2235" s="16" t="n">
        <v>0.9223</v>
      </c>
      <c r="H2235" s="16" t="n">
        <v>0.9203</v>
      </c>
      <c r="I2235" s="16" t="n">
        <v>1.7721</v>
      </c>
      <c r="J2235" s="16" t="n">
        <v>1.7657</v>
      </c>
      <c r="K2235" s="17" t="n">
        <v>2282</v>
      </c>
      <c r="L2235" s="16" t="n">
        <v>1</v>
      </c>
      <c r="M2235" s="18" t="n">
        <v>25991604.92153572</v>
      </c>
      <c r="N2235" s="18" t="n">
        <v>26688490.47119933</v>
      </c>
      <c r="O2235" s="19" t="n">
        <v>696885.5496636182</v>
      </c>
      <c r="P2235" s="20" t="n">
        <v>0.0268119476179866</v>
      </c>
      <c r="Q2235" s="27">
        <f>IF(O2235&gt;0,O2235,"")</f>
        <v/>
      </c>
      <c r="R2235" s="28">
        <f>IF(O2235&gt;0,P2235,"")</f>
        <v/>
      </c>
    </row>
    <row r="2236">
      <c r="A2236" t="inlineStr">
        <is>
          <t>390090</t>
        </is>
      </c>
      <c r="B2236" t="inlineStr">
        <is>
          <t>West Penn Hospital</t>
        </is>
      </c>
      <c r="C2236" t="inlineStr">
        <is>
          <t>Pennsylvania</t>
        </is>
      </c>
      <c r="D2236" t="inlineStr">
        <is>
          <t>PA</t>
        </is>
      </c>
      <c r="E2236" t="inlineStr">
        <is>
          <t>Middle Atlantic</t>
        </is>
      </c>
      <c r="F2236" t="inlineStr">
        <is>
          <t>IPPS</t>
        </is>
      </c>
      <c r="G2236" s="16" t="n">
        <v>0.9223</v>
      </c>
      <c r="H2236" s="16" t="n">
        <v>0.9203</v>
      </c>
      <c r="I2236" s="16" t="n">
        <v>2.2162</v>
      </c>
      <c r="J2236" s="16" t="n">
        <v>2.2096</v>
      </c>
      <c r="K2236" s="17" t="n">
        <v>1070</v>
      </c>
      <c r="L2236" s="16" t="n">
        <v>1</v>
      </c>
      <c r="M2236" s="18" t="n">
        <v>15241298.17631586</v>
      </c>
      <c r="N2236" s="18" t="n">
        <v>15659896.67241321</v>
      </c>
      <c r="O2236" s="19" t="n">
        <v>418598.4960973561</v>
      </c>
      <c r="P2236" s="20" t="n">
        <v>0.02746475341239864</v>
      </c>
      <c r="Q2236" s="27">
        <f>IF(O2236&gt;0,O2236,"")</f>
        <v/>
      </c>
      <c r="R2236" s="28">
        <f>IF(O2236&gt;0,P2236,"")</f>
        <v/>
      </c>
    </row>
    <row r="2237">
      <c r="A2237" t="inlineStr">
        <is>
          <t>390091</t>
        </is>
      </c>
      <c r="B2237" t="inlineStr">
        <is>
          <t>Upmc Northwest</t>
        </is>
      </c>
      <c r="C2237" t="inlineStr">
        <is>
          <t>Pennsylvania</t>
        </is>
      </c>
      <c r="D2237" t="inlineStr">
        <is>
          <t>PA</t>
        </is>
      </c>
      <c r="E2237" t="inlineStr">
        <is>
          <t>Middle Atlantic</t>
        </is>
      </c>
      <c r="F2237" t="inlineStr">
        <is>
          <t>Rural Referral Center (RRC)</t>
        </is>
      </c>
      <c r="G2237" s="16" t="n">
        <v>0.9223</v>
      </c>
      <c r="H2237" s="16" t="n">
        <v>0.9203</v>
      </c>
      <c r="I2237" s="16" t="n">
        <v>1.2909</v>
      </c>
      <c r="J2237" s="16" t="n">
        <v>1.2797</v>
      </c>
      <c r="K2237" s="17" t="n">
        <v>1074</v>
      </c>
      <c r="L2237" s="16" t="n">
        <v>1</v>
      </c>
      <c r="M2237" s="18" t="n">
        <v>8910993.225828074</v>
      </c>
      <c r="N2237" s="18" t="n">
        <v>9103405.841118131</v>
      </c>
      <c r="O2237" s="19" t="n">
        <v>192412.6152900569</v>
      </c>
      <c r="P2237" s="20" t="n">
        <v>0.02159272377543263</v>
      </c>
      <c r="Q2237" s="27">
        <f>IF(O2237&gt;0,O2237,"")</f>
        <v/>
      </c>
      <c r="R2237" s="28">
        <f>IF(O2237&gt;0,P2237,"")</f>
        <v/>
      </c>
    </row>
    <row r="2238">
      <c r="A2238" t="inlineStr">
        <is>
          <t>390093</t>
        </is>
      </c>
      <c r="B2238" t="inlineStr">
        <is>
          <t>Clarion Hospital</t>
        </is>
      </c>
      <c r="C2238" t="inlineStr">
        <is>
          <t>Pennsylvania</t>
        </is>
      </c>
      <c r="D2238" t="inlineStr">
        <is>
          <t>PA</t>
        </is>
      </c>
      <c r="E2238" t="inlineStr">
        <is>
          <t>Middle Atlantic</t>
        </is>
      </c>
      <c r="F2238" t="inlineStr">
        <is>
          <t>SCH/RRC</t>
        </is>
      </c>
      <c r="G2238" s="16" t="n">
        <v>0.9223</v>
      </c>
      <c r="H2238" s="16" t="n">
        <v>0.9203</v>
      </c>
      <c r="I2238" s="16" t="n">
        <v>1.2043</v>
      </c>
      <c r="J2238" s="16" t="n">
        <v>1.1929</v>
      </c>
      <c r="K2238" s="17" t="n">
        <v>359</v>
      </c>
      <c r="L2238" s="16" t="n">
        <v>1</v>
      </c>
      <c r="M2238" s="18" t="n">
        <v>2778806.885218046</v>
      </c>
      <c r="N2238" s="18" t="n">
        <v>2836546.715372554</v>
      </c>
      <c r="O2238" s="19" t="n">
        <v>57739.83015450835</v>
      </c>
      <c r="P2238" s="20" t="n">
        <v>0.02077864081223394</v>
      </c>
      <c r="Q2238" s="27">
        <f>IF(O2238&gt;0,O2238,"")</f>
        <v/>
      </c>
      <c r="R2238" s="28">
        <f>IF(O2238&gt;0,P2238,"")</f>
        <v/>
      </c>
    </row>
    <row r="2239">
      <c r="A2239" t="inlineStr">
        <is>
          <t>390096</t>
        </is>
      </c>
      <c r="B2239" t="inlineStr">
        <is>
          <t>Penn State Health St. Joseph</t>
        </is>
      </c>
      <c r="C2239" t="inlineStr">
        <is>
          <t>Pennsylvania</t>
        </is>
      </c>
      <c r="D2239" t="inlineStr">
        <is>
          <t>PA</t>
        </is>
      </c>
      <c r="E2239" t="inlineStr">
        <is>
          <t>Middle Atlantic</t>
        </is>
      </c>
      <c r="F2239" t="inlineStr">
        <is>
          <t>Rural Referral Center (RRC)</t>
        </is>
      </c>
      <c r="G2239" s="16" t="n">
        <v>0.9925</v>
      </c>
      <c r="H2239" s="16" t="n">
        <v>0.9848</v>
      </c>
      <c r="I2239" s="16" t="n">
        <v>1.5262</v>
      </c>
      <c r="J2239" s="16" t="n">
        <v>1.5207</v>
      </c>
      <c r="K2239" s="17" t="n">
        <v>1937</v>
      </c>
      <c r="L2239" s="16" t="n">
        <v>1</v>
      </c>
      <c r="M2239" s="18" t="n">
        <v>19869574.10437066</v>
      </c>
      <c r="N2239" s="18" t="n">
        <v>20331106.13957462</v>
      </c>
      <c r="O2239" s="19" t="n">
        <v>461532.0352039598</v>
      </c>
      <c r="P2239" s="20" t="n">
        <v>0.02322807890997713</v>
      </c>
      <c r="Q2239" s="27">
        <f>IF(O2239&gt;0,O2239,"")</f>
        <v/>
      </c>
      <c r="R2239" s="28">
        <f>IF(O2239&gt;0,P2239,"")</f>
        <v/>
      </c>
    </row>
    <row r="2240">
      <c r="A2240" t="inlineStr">
        <is>
          <t>390097</t>
        </is>
      </c>
      <c r="B2240" t="inlineStr">
        <is>
          <t>Holy Redeemer Hospital And Medical Center</t>
        </is>
      </c>
      <c r="C2240" t="inlineStr">
        <is>
          <t>Pennsylvania</t>
        </is>
      </c>
      <c r="D2240" t="inlineStr">
        <is>
          <t>PA</t>
        </is>
      </c>
      <c r="E2240" t="inlineStr">
        <is>
          <t>Middle Atlantic</t>
        </is>
      </c>
      <c r="F2240" t="inlineStr">
        <is>
          <t>IPPS</t>
        </is>
      </c>
      <c r="G2240" s="16" t="n">
        <v>0.969</v>
      </c>
      <c r="H2240" s="16" t="n">
        <v>0.9687</v>
      </c>
      <c r="I2240" s="16" t="n">
        <v>1.5006</v>
      </c>
      <c r="J2240" s="16" t="n">
        <v>1.494</v>
      </c>
      <c r="K2240" s="17" t="n">
        <v>2120</v>
      </c>
      <c r="L2240" s="16" t="n">
        <v>1</v>
      </c>
      <c r="M2240" s="18" t="n">
        <v>21069007.21103514</v>
      </c>
      <c r="N2240" s="18" t="n">
        <v>21640920.4897324</v>
      </c>
      <c r="O2240" s="19" t="n">
        <v>571913.2786972634</v>
      </c>
      <c r="P2240" s="20" t="n">
        <v>0.02714476638451751</v>
      </c>
      <c r="Q2240" s="27">
        <f>IF(O2240&gt;0,O2240,"")</f>
        <v/>
      </c>
      <c r="R2240" s="28">
        <f>IF(O2240&gt;0,P2240,"")</f>
        <v/>
      </c>
    </row>
    <row r="2241">
      <c r="A2241" t="inlineStr">
        <is>
          <t>390100</t>
        </is>
      </c>
      <c r="B2241" t="inlineStr">
        <is>
          <t>Lancaster General Hospital</t>
        </is>
      </c>
      <c r="C2241" t="inlineStr">
        <is>
          <t>Pennsylvania</t>
        </is>
      </c>
      <c r="D2241" t="inlineStr">
        <is>
          <t>PA</t>
        </is>
      </c>
      <c r="E2241" t="inlineStr">
        <is>
          <t>Middle Atlantic</t>
        </is>
      </c>
      <c r="F2241" t="inlineStr">
        <is>
          <t>Rural Referral Center (RRC)</t>
        </is>
      </c>
      <c r="G2241" s="16" t="n">
        <v>0.9906</v>
      </c>
      <c r="H2241" s="16" t="n">
        <v>0.9886</v>
      </c>
      <c r="I2241" s="16" t="n">
        <v>1.9886</v>
      </c>
      <c r="J2241" s="16" t="n">
        <v>1.9891</v>
      </c>
      <c r="K2241" s="17" t="n">
        <v>7605</v>
      </c>
      <c r="L2241" s="16" t="n">
        <v>1</v>
      </c>
      <c r="M2241" s="18" t="n">
        <v>101526601.4123412</v>
      </c>
      <c r="N2241" s="18" t="n">
        <v>104658711.2161702</v>
      </c>
      <c r="O2241" s="19" t="n">
        <v>3132109.803828999</v>
      </c>
      <c r="P2241" s="20" t="n">
        <v>0.03085013937488379</v>
      </c>
      <c r="Q2241" s="27">
        <f>IF(O2241&gt;0,O2241,"")</f>
        <v/>
      </c>
      <c r="R2241" s="28">
        <f>IF(O2241&gt;0,P2241,"")</f>
        <v/>
      </c>
    </row>
    <row r="2242">
      <c r="A2242" t="inlineStr">
        <is>
          <t>390101</t>
        </is>
      </c>
      <c r="B2242" t="inlineStr">
        <is>
          <t>Upmc Memorial</t>
        </is>
      </c>
      <c r="C2242" t="inlineStr">
        <is>
          <t>Pennsylvania</t>
        </is>
      </c>
      <c r="D2242" t="inlineStr">
        <is>
          <t>PA</t>
        </is>
      </c>
      <c r="E2242" t="inlineStr">
        <is>
          <t>Middle Atlantic</t>
        </is>
      </c>
      <c r="F2242" t="inlineStr">
        <is>
          <t>IPPS</t>
        </is>
      </c>
      <c r="G2242" s="16" t="n">
        <v>0.9315</v>
      </c>
      <c r="H2242" s="16" t="n">
        <v>0.9241</v>
      </c>
      <c r="I2242" s="16" t="n">
        <v>1.5917</v>
      </c>
      <c r="J2242" s="16" t="n">
        <v>1.5825</v>
      </c>
      <c r="K2242" s="17" t="n">
        <v>1470</v>
      </c>
      <c r="L2242" s="16" t="n">
        <v>1</v>
      </c>
      <c r="M2242" s="18" t="n">
        <v>15128734.73756468</v>
      </c>
      <c r="N2242" s="18" t="n">
        <v>15446410.10784676</v>
      </c>
      <c r="O2242" s="19" t="n">
        <v>317675.3702820819</v>
      </c>
      <c r="P2242" s="20" t="n">
        <v>0.02099814530380344</v>
      </c>
      <c r="Q2242" s="27">
        <f>IF(O2242&gt;0,O2242,"")</f>
        <v/>
      </c>
      <c r="R2242" s="28">
        <f>IF(O2242&gt;0,P2242,"")</f>
        <v/>
      </c>
    </row>
    <row r="2243">
      <c r="A2243" t="inlineStr">
        <is>
          <t>390102</t>
        </is>
      </c>
      <c r="B2243" t="inlineStr">
        <is>
          <t>Upmc St Margaret</t>
        </is>
      </c>
      <c r="C2243" t="inlineStr">
        <is>
          <t>Pennsylvania</t>
        </is>
      </c>
      <c r="D2243" t="inlineStr">
        <is>
          <t>PA</t>
        </is>
      </c>
      <c r="E2243" t="inlineStr">
        <is>
          <t>Middle Atlantic</t>
        </is>
      </c>
      <c r="F2243" t="inlineStr">
        <is>
          <t>IPPS</t>
        </is>
      </c>
      <c r="G2243" s="16" t="n">
        <v>0.9223</v>
      </c>
      <c r="H2243" s="16" t="n">
        <v>0.9203</v>
      </c>
      <c r="I2243" s="16" t="n">
        <v>1.5687</v>
      </c>
      <c r="J2243" s="16" t="n">
        <v>1.558</v>
      </c>
      <c r="K2243" s="17" t="n">
        <v>1528</v>
      </c>
      <c r="L2243" s="16" t="n">
        <v>1</v>
      </c>
      <c r="M2243" s="18" t="n">
        <v>15406091.8277886</v>
      </c>
      <c r="N2243" s="18" t="n">
        <v>15768205.12016681</v>
      </c>
      <c r="O2243" s="19" t="n">
        <v>362113.2923782133</v>
      </c>
      <c r="P2243" s="20" t="n">
        <v>0.0235045523826526</v>
      </c>
      <c r="Q2243" s="27">
        <f>IF(O2243&gt;0,O2243,"")</f>
        <v/>
      </c>
      <c r="R2243" s="28">
        <f>IF(O2243&gt;0,P2243,"")</f>
        <v/>
      </c>
    </row>
    <row r="2244">
      <c r="A2244" t="inlineStr">
        <is>
          <t>390107</t>
        </is>
      </c>
      <c r="B2244" t="inlineStr">
        <is>
          <t>Upmc Passavant</t>
        </is>
      </c>
      <c r="C2244" t="inlineStr">
        <is>
          <t>Pennsylvania</t>
        </is>
      </c>
      <c r="D2244" t="inlineStr">
        <is>
          <t>PA</t>
        </is>
      </c>
      <c r="E2244" t="inlineStr">
        <is>
          <t>Middle Atlantic</t>
        </is>
      </c>
      <c r="F2244" t="inlineStr">
        <is>
          <t>IPPS</t>
        </is>
      </c>
      <c r="G2244" s="16" t="n">
        <v>0.9223</v>
      </c>
      <c r="H2244" s="16" t="n">
        <v>0.9203</v>
      </c>
      <c r="I2244" s="16" t="n">
        <v>1.7909</v>
      </c>
      <c r="J2244" s="16" t="n">
        <v>1.7921</v>
      </c>
      <c r="K2244" s="17" t="n">
        <v>3018</v>
      </c>
      <c r="L2244" s="16" t="n">
        <v>1</v>
      </c>
      <c r="M2244" s="18" t="n">
        <v>34739199.22211023</v>
      </c>
      <c r="N2244" s="18" t="n">
        <v>35823905.3267875</v>
      </c>
      <c r="O2244" s="19" t="n">
        <v>1084706.104677267</v>
      </c>
      <c r="P2244" s="20" t="n">
        <v>0.03122426909561265</v>
      </c>
      <c r="Q2244" s="27">
        <f>IF(O2244&gt;0,O2244,"")</f>
        <v/>
      </c>
      <c r="R2244" s="28">
        <f>IF(O2244&gt;0,P2244,"")</f>
        <v/>
      </c>
    </row>
    <row r="2245">
      <c r="A2245" t="inlineStr">
        <is>
          <t>390110</t>
        </is>
      </c>
      <c r="B2245" t="inlineStr">
        <is>
          <t>Conemaugh Memorial Medical Center</t>
        </is>
      </c>
      <c r="C2245" t="inlineStr">
        <is>
          <t>Pennsylvania</t>
        </is>
      </c>
      <c r="D2245" t="inlineStr">
        <is>
          <t>PA</t>
        </is>
      </c>
      <c r="E2245" t="inlineStr">
        <is>
          <t>Middle Atlantic</t>
        </is>
      </c>
      <c r="F2245" t="inlineStr">
        <is>
          <t>SCH/RRC</t>
        </is>
      </c>
      <c r="G2245" s="16" t="n">
        <v>0.9223</v>
      </c>
      <c r="H2245" s="16" t="n">
        <v>0.9203</v>
      </c>
      <c r="I2245" s="16" t="n">
        <v>1.9232</v>
      </c>
      <c r="J2245" s="16" t="n">
        <v>1.9172</v>
      </c>
      <c r="K2245" s="17" t="n">
        <v>2149</v>
      </c>
      <c r="L2245" s="16" t="n">
        <v>1</v>
      </c>
      <c r="M2245" s="18" t="n">
        <v>26563793.6025175</v>
      </c>
      <c r="N2245" s="18" t="n">
        <v>27289481.80744579</v>
      </c>
      <c r="O2245" s="19" t="n">
        <v>725688.2049282901</v>
      </c>
      <c r="P2245" s="20" t="n">
        <v>0.0273186961089592</v>
      </c>
      <c r="Q2245" s="27">
        <f>IF(O2245&gt;0,O2245,"")</f>
        <v/>
      </c>
      <c r="R2245" s="28">
        <f>IF(O2245&gt;0,P2245,"")</f>
        <v/>
      </c>
    </row>
    <row r="2246">
      <c r="A2246" t="inlineStr">
        <is>
          <t>390111</t>
        </is>
      </c>
      <c r="B2246" t="inlineStr">
        <is>
          <t>Hospital Of Univ Of Pennsylvania</t>
        </is>
      </c>
      <c r="C2246" t="inlineStr">
        <is>
          <t>Pennsylvania</t>
        </is>
      </c>
      <c r="D2246" t="inlineStr">
        <is>
          <t>PA</t>
        </is>
      </c>
      <c r="E2246" t="inlineStr">
        <is>
          <t>Middle Atlantic</t>
        </is>
      </c>
      <c r="F2246" t="inlineStr">
        <is>
          <t>Rural Referral Center (RRC)</t>
        </is>
      </c>
      <c r="G2246" s="16" t="n">
        <v>1.048</v>
      </c>
      <c r="H2246" s="16" t="n">
        <v>1.0795</v>
      </c>
      <c r="I2246" s="16" t="n">
        <v>3.0653</v>
      </c>
      <c r="J2246" s="16" t="n">
        <v>3.0863</v>
      </c>
      <c r="K2246" s="17" t="n">
        <v>8605</v>
      </c>
      <c r="L2246" s="16" t="n">
        <v>1</v>
      </c>
      <c r="M2246" s="18" t="n">
        <v>183755581.2561636</v>
      </c>
      <c r="N2246" s="18" t="n">
        <v>194759557.1262032</v>
      </c>
      <c r="O2246" s="19" t="n">
        <v>11003975.87003964</v>
      </c>
      <c r="P2246" s="20" t="n">
        <v>0.05988376404578211</v>
      </c>
      <c r="Q2246" s="27">
        <f>IF(O2246&gt;0,O2246,"")</f>
        <v/>
      </c>
      <c r="R2246" s="28">
        <f>IF(O2246&gt;0,P2246,"")</f>
        <v/>
      </c>
    </row>
    <row r="2247">
      <c r="A2247" t="inlineStr">
        <is>
          <t>390112</t>
        </is>
      </c>
      <c r="B2247" t="inlineStr">
        <is>
          <t>Chan Soon- Shiong Medical Center At Windber</t>
        </is>
      </c>
      <c r="C2247" t="inlineStr">
        <is>
          <t>Pennsylvania</t>
        </is>
      </c>
      <c r="D2247" t="inlineStr">
        <is>
          <t>PA</t>
        </is>
      </c>
      <c r="E2247" t="inlineStr">
        <is>
          <t>Middle Atlantic</t>
        </is>
      </c>
      <c r="F2247" t="inlineStr">
        <is>
          <t>IPPS</t>
        </is>
      </c>
      <c r="G2247" s="16" t="n">
        <v>0.9223</v>
      </c>
      <c r="H2247" s="16" t="n">
        <v>0.9203</v>
      </c>
      <c r="I2247" s="16" t="n">
        <v>1.1413</v>
      </c>
      <c r="J2247" s="16" t="n">
        <v>1.1322</v>
      </c>
      <c r="K2247" s="17" t="n">
        <v>187</v>
      </c>
      <c r="L2247" s="16" t="n">
        <v>1</v>
      </c>
      <c r="M2247" s="18" t="n">
        <v>1371736.374890115</v>
      </c>
      <c r="N2247" s="18" t="n">
        <v>1402349.326701271</v>
      </c>
      <c r="O2247" s="19" t="n">
        <v>30612.95181115554</v>
      </c>
      <c r="P2247" s="20" t="n">
        <v>0.02231693521549126</v>
      </c>
      <c r="Q2247" s="27">
        <f>IF(O2247&gt;0,O2247,"")</f>
        <v/>
      </c>
      <c r="R2247" s="28">
        <f>IF(O2247&gt;0,P2247,"")</f>
        <v/>
      </c>
    </row>
    <row r="2248">
      <c r="A2248" t="inlineStr">
        <is>
          <t>390113</t>
        </is>
      </c>
      <c r="B2248" t="inlineStr">
        <is>
          <t>Meadville Medical Center</t>
        </is>
      </c>
      <c r="C2248" t="inlineStr">
        <is>
          <t>Pennsylvania</t>
        </is>
      </c>
      <c r="D2248" t="inlineStr">
        <is>
          <t>PA</t>
        </is>
      </c>
      <c r="E2248" t="inlineStr">
        <is>
          <t>Middle Atlantic</t>
        </is>
      </c>
      <c r="F2248" t="inlineStr">
        <is>
          <t>SCH/RRC</t>
        </is>
      </c>
      <c r="G2248" s="16" t="n">
        <v>0.9223</v>
      </c>
      <c r="H2248" s="16" t="n">
        <v>0.9203</v>
      </c>
      <c r="I2248" s="16" t="n">
        <v>1.5919</v>
      </c>
      <c r="J2248" s="16" t="n">
        <v>1.5922</v>
      </c>
      <c r="K2248" s="17" t="n">
        <v>1341</v>
      </c>
      <c r="L2248" s="16" t="n">
        <v>1</v>
      </c>
      <c r="M2248" s="18" t="n">
        <v>13720621.75222147</v>
      </c>
      <c r="N2248" s="18" t="n">
        <v>14142228.52240169</v>
      </c>
      <c r="O2248" s="19" t="n">
        <v>421606.7701802198</v>
      </c>
      <c r="P2248" s="20" t="n">
        <v>0.03072796392131126</v>
      </c>
      <c r="Q2248" s="27">
        <f>IF(O2248&gt;0,O2248,"")</f>
        <v/>
      </c>
      <c r="R2248" s="28">
        <f>IF(O2248&gt;0,P2248,"")</f>
        <v/>
      </c>
    </row>
    <row r="2249">
      <c r="A2249" t="inlineStr">
        <is>
          <t>390114</t>
        </is>
      </c>
      <c r="B2249" t="inlineStr">
        <is>
          <t>Magee Womens Hospital Of Upmc Health System</t>
        </is>
      </c>
      <c r="C2249" t="inlineStr">
        <is>
          <t>Pennsylvania</t>
        </is>
      </c>
      <c r="D2249" t="inlineStr">
        <is>
          <t>PA</t>
        </is>
      </c>
      <c r="E2249" t="inlineStr">
        <is>
          <t>Middle Atlantic</t>
        </is>
      </c>
      <c r="F2249" t="inlineStr">
        <is>
          <t>IPPS</t>
        </is>
      </c>
      <c r="G2249" s="16" t="n">
        <v>0.9223</v>
      </c>
      <c r="H2249" s="16" t="n">
        <v>0.9203</v>
      </c>
      <c r="I2249" s="16" t="n">
        <v>1.7349</v>
      </c>
      <c r="J2249" s="16" t="n">
        <v>1.7206</v>
      </c>
      <c r="K2249" s="17" t="n">
        <v>680</v>
      </c>
      <c r="L2249" s="16" t="n">
        <v>1</v>
      </c>
      <c r="M2249" s="18" t="n">
        <v>7582503.00469755</v>
      </c>
      <c r="N2249" s="18" t="n">
        <v>7749617.804506773</v>
      </c>
      <c r="O2249" s="19" t="n">
        <v>167114.799809223</v>
      </c>
      <c r="P2249" s="20" t="n">
        <v>0.02203952965210713</v>
      </c>
      <c r="Q2249" s="27">
        <f>IF(O2249&gt;0,O2249,"")</f>
        <v/>
      </c>
      <c r="R2249" s="28">
        <f>IF(O2249&gt;0,P2249,"")</f>
        <v/>
      </c>
    </row>
    <row r="2250">
      <c r="A2250" t="inlineStr">
        <is>
          <t>390115</t>
        </is>
      </c>
      <c r="B2250" t="inlineStr">
        <is>
          <t>Jefferson Health-Northeast</t>
        </is>
      </c>
      <c r="C2250" t="inlineStr">
        <is>
          <t>Pennsylvania</t>
        </is>
      </c>
      <c r="D2250" t="inlineStr">
        <is>
          <t>PA</t>
        </is>
      </c>
      <c r="E2250" t="inlineStr">
        <is>
          <t>Middle Atlantic</t>
        </is>
      </c>
      <c r="F2250" t="inlineStr">
        <is>
          <t>IPPS</t>
        </is>
      </c>
      <c r="G2250" s="16" t="n">
        <v>1.0093</v>
      </c>
      <c r="H2250" s="16" t="n">
        <v>1.03</v>
      </c>
      <c r="I2250" s="16" t="n">
        <v>1.8433</v>
      </c>
      <c r="J2250" s="16" t="n">
        <v>1.8372</v>
      </c>
      <c r="K2250" s="17" t="n">
        <v>5307</v>
      </c>
      <c r="L2250" s="16" t="n">
        <v>1</v>
      </c>
      <c r="M2250" s="18" t="n">
        <v>66462141.40641195</v>
      </c>
      <c r="N2250" s="18" t="n">
        <v>69282024.76251005</v>
      </c>
      <c r="O2250" s="19" t="n">
        <v>2819883.356098101</v>
      </c>
      <c r="P2250" s="20" t="n">
        <v>0.04242841558255978</v>
      </c>
      <c r="Q2250" s="27">
        <f>IF(O2250&gt;0,O2250,"")</f>
        <v/>
      </c>
      <c r="R2250" s="28">
        <f>IF(O2250&gt;0,P2250,"")</f>
        <v/>
      </c>
    </row>
    <row r="2251">
      <c r="A2251" t="inlineStr">
        <is>
          <t>390116</t>
        </is>
      </c>
      <c r="B2251" t="inlineStr">
        <is>
          <t>Suburban Community Hospital</t>
        </is>
      </c>
      <c r="C2251" t="inlineStr">
        <is>
          <t>Pennsylvania</t>
        </is>
      </c>
      <c r="D2251" t="inlineStr">
        <is>
          <t>PA</t>
        </is>
      </c>
      <c r="E2251" t="inlineStr">
        <is>
          <t>Middle Atlantic</t>
        </is>
      </c>
      <c r="F2251" t="inlineStr">
        <is>
          <t>IPPS</t>
        </is>
      </c>
      <c r="G2251" s="16" t="n">
        <v>0.969</v>
      </c>
      <c r="H2251" s="16" t="n">
        <v>0.9687</v>
      </c>
      <c r="I2251" s="16" t="n">
        <v>1.2544</v>
      </c>
      <c r="J2251" s="16" t="n">
        <v>1.2369</v>
      </c>
      <c r="K2251" s="17" t="n">
        <v>131</v>
      </c>
      <c r="L2251" s="16" t="n">
        <v>1</v>
      </c>
      <c r="M2251" s="18" t="n">
        <v>1088304.963097605</v>
      </c>
      <c r="N2251" s="18" t="n">
        <v>1107121.172280711</v>
      </c>
      <c r="O2251" s="19" t="n">
        <v>18816.20918310597</v>
      </c>
      <c r="P2251" s="20" t="n">
        <v>0.0172894637267389</v>
      </c>
      <c r="Q2251" s="27">
        <f>IF(O2251&gt;0,O2251,"")</f>
        <v/>
      </c>
      <c r="R2251" s="28">
        <f>IF(O2251&gt;0,P2251,"")</f>
        <v/>
      </c>
    </row>
    <row r="2252">
      <c r="A2252" t="inlineStr">
        <is>
          <t>390117</t>
        </is>
      </c>
      <c r="B2252" t="inlineStr">
        <is>
          <t>Upmc Bedford Memorial</t>
        </is>
      </c>
      <c r="C2252" t="inlineStr">
        <is>
          <t>Pennsylvania</t>
        </is>
      </c>
      <c r="D2252" t="inlineStr">
        <is>
          <t>PA</t>
        </is>
      </c>
      <c r="E2252" t="inlineStr">
        <is>
          <t>Middle Atlantic</t>
        </is>
      </c>
      <c r="F2252" t="inlineStr">
        <is>
          <t>Sole Community Hospital (SCH)</t>
        </is>
      </c>
      <c r="G2252" s="16" t="n">
        <v>0.9223</v>
      </c>
      <c r="H2252" s="16" t="n">
        <v>0.9203</v>
      </c>
      <c r="I2252" s="16" t="n">
        <v>1.2016</v>
      </c>
      <c r="J2252" s="16" t="n">
        <v>1.1846</v>
      </c>
      <c r="K2252" s="17" t="n">
        <v>259</v>
      </c>
      <c r="L2252" s="16" t="n">
        <v>1</v>
      </c>
      <c r="M2252" s="18" t="n">
        <v>2000271.35239626</v>
      </c>
      <c r="N2252" s="18" t="n">
        <v>2032183.615894635</v>
      </c>
      <c r="O2252" s="19" t="n">
        <v>31912.26349837449</v>
      </c>
      <c r="P2252" s="20" t="n">
        <v>0.01595396717557577</v>
      </c>
      <c r="Q2252" s="27">
        <f>IF(O2252&gt;0,O2252,"")</f>
        <v/>
      </c>
      <c r="R2252" s="28">
        <f>IF(O2252&gt;0,P2252,"")</f>
        <v/>
      </c>
    </row>
    <row r="2253">
      <c r="A2253" t="inlineStr">
        <is>
          <t>390123</t>
        </is>
      </c>
      <c r="B2253" t="inlineStr">
        <is>
          <t>Pottstown Hospital</t>
        </is>
      </c>
      <c r="C2253" t="inlineStr">
        <is>
          <t>Pennsylvania</t>
        </is>
      </c>
      <c r="D2253" t="inlineStr">
        <is>
          <t>PA</t>
        </is>
      </c>
      <c r="E2253" t="inlineStr">
        <is>
          <t>Middle Atlantic</t>
        </is>
      </c>
      <c r="F2253" t="inlineStr">
        <is>
          <t>IPPS</t>
        </is>
      </c>
      <c r="G2253" s="16" t="n">
        <v>0.969</v>
      </c>
      <c r="H2253" s="16" t="n">
        <v>0.9687</v>
      </c>
      <c r="I2253" s="16" t="n">
        <v>1.4891</v>
      </c>
      <c r="J2253" s="16" t="n">
        <v>1.4779</v>
      </c>
      <c r="K2253" s="17" t="n">
        <v>1960</v>
      </c>
      <c r="L2253" s="16" t="n">
        <v>1</v>
      </c>
      <c r="M2253" s="18" t="n">
        <v>19329614.98745997</v>
      </c>
      <c r="N2253" s="18" t="n">
        <v>19792032.32043899</v>
      </c>
      <c r="O2253" s="19" t="n">
        <v>462417.3329790197</v>
      </c>
      <c r="P2253" s="20" t="n">
        <v>0.02392273893085877</v>
      </c>
      <c r="Q2253" s="27">
        <f>IF(O2253&gt;0,O2253,"")</f>
        <v/>
      </c>
      <c r="R2253" s="28">
        <f>IF(O2253&gt;0,P2253,"")</f>
        <v/>
      </c>
    </row>
    <row r="2254">
      <c r="A2254" t="inlineStr">
        <is>
          <t>390125</t>
        </is>
      </c>
      <c r="B2254" t="inlineStr">
        <is>
          <t>Wayne Memorial Hospital</t>
        </is>
      </c>
      <c r="C2254" t="inlineStr">
        <is>
          <t>Pennsylvania</t>
        </is>
      </c>
      <c r="D2254" t="inlineStr">
        <is>
          <t>PA</t>
        </is>
      </c>
      <c r="E2254" t="inlineStr">
        <is>
          <t>Middle Atlantic</t>
        </is>
      </c>
      <c r="F2254" t="inlineStr">
        <is>
          <t>Sole Community Hospital (SCH)</t>
        </is>
      </c>
      <c r="G2254" s="16" t="n">
        <v>0.9608</v>
      </c>
      <c r="H2254" s="16" t="n">
        <v>0.9588</v>
      </c>
      <c r="I2254" s="16" t="n">
        <v>1.3242</v>
      </c>
      <c r="J2254" s="16" t="n">
        <v>1.3151</v>
      </c>
      <c r="K2254" s="17" t="n">
        <v>1174</v>
      </c>
      <c r="L2254" s="16" t="n">
        <v>1</v>
      </c>
      <c r="M2254" s="18" t="n">
        <v>10242544.8089155</v>
      </c>
      <c r="N2254" s="18" t="n">
        <v>10483085.98765757</v>
      </c>
      <c r="O2254" s="19" t="n">
        <v>240541.1787420772</v>
      </c>
      <c r="P2254" s="20" t="n">
        <v>0.02348451319760897</v>
      </c>
      <c r="Q2254" s="27">
        <f>IF(O2254&gt;0,O2254,"")</f>
        <v/>
      </c>
      <c r="R2254" s="28">
        <f>IF(O2254&gt;0,P2254,"")</f>
        <v/>
      </c>
    </row>
    <row r="2255">
      <c r="A2255" t="inlineStr">
        <is>
          <t>390127</t>
        </is>
      </c>
      <c r="B2255" t="inlineStr">
        <is>
          <t>Phoenixville Hospital</t>
        </is>
      </c>
      <c r="C2255" t="inlineStr">
        <is>
          <t>Pennsylvania</t>
        </is>
      </c>
      <c r="D2255" t="inlineStr">
        <is>
          <t>PA</t>
        </is>
      </c>
      <c r="E2255" t="inlineStr">
        <is>
          <t>Middle Atlantic</t>
        </is>
      </c>
      <c r="F2255" t="inlineStr">
        <is>
          <t>Rural Referral Center (RRC)</t>
        </is>
      </c>
      <c r="G2255" s="16" t="n">
        <v>1.0235</v>
      </c>
      <c r="H2255" s="16" t="n">
        <v>1.03</v>
      </c>
      <c r="I2255" s="16" t="n">
        <v>1.565</v>
      </c>
      <c r="J2255" s="16" t="n">
        <v>1.5616</v>
      </c>
      <c r="K2255" s="17" t="n">
        <v>2062</v>
      </c>
      <c r="L2255" s="16" t="n">
        <v>1</v>
      </c>
      <c r="M2255" s="18" t="n">
        <v>22128851.52029913</v>
      </c>
      <c r="N2255" s="18" t="n">
        <v>22880921.35172946</v>
      </c>
      <c r="O2255" s="19" t="n">
        <v>752069.8314303271</v>
      </c>
      <c r="P2255" s="20" t="n">
        <v>0.03398594051482708</v>
      </c>
      <c r="Q2255" s="27">
        <f>IF(O2255&gt;0,O2255,"")</f>
        <v/>
      </c>
      <c r="R2255" s="28">
        <f>IF(O2255&gt;0,P2255,"")</f>
        <v/>
      </c>
    </row>
    <row r="2256">
      <c r="A2256" t="inlineStr">
        <is>
          <t>390133</t>
        </is>
      </c>
      <c r="B2256" t="inlineStr">
        <is>
          <t>Lehigh Valley Hospital</t>
        </is>
      </c>
      <c r="C2256" t="inlineStr">
        <is>
          <t>Pennsylvania</t>
        </is>
      </c>
      <c r="D2256" t="inlineStr">
        <is>
          <t>PA</t>
        </is>
      </c>
      <c r="E2256" t="inlineStr">
        <is>
          <t>Middle Atlantic</t>
        </is>
      </c>
      <c r="F2256" t="inlineStr">
        <is>
          <t>Rural Referral Center (RRC)</t>
        </is>
      </c>
      <c r="G2256" s="16" t="n">
        <v>1.0396</v>
      </c>
      <c r="H2256" s="16" t="n">
        <v>0.9876</v>
      </c>
      <c r="I2256" s="16" t="n">
        <v>1.9583</v>
      </c>
      <c r="J2256" s="16" t="n">
        <v>1.9546</v>
      </c>
      <c r="K2256" s="17" t="n">
        <v>15769</v>
      </c>
      <c r="L2256" s="16" t="n">
        <v>1</v>
      </c>
      <c r="M2256" s="18" t="n">
        <v>213973489.337897</v>
      </c>
      <c r="N2256" s="18" t="n">
        <v>213113190.2078004</v>
      </c>
      <c r="O2256" s="19" t="n">
        <v>-860299.1300965846</v>
      </c>
      <c r="P2256" s="20" t="n">
        <v>-0.00402058746977781</v>
      </c>
      <c r="Q2256" s="27">
        <f>IF(O2256&gt;0,O2256,"")</f>
        <v/>
      </c>
      <c r="R2256" s="28">
        <f>IF(O2256&gt;0,P2256,"")</f>
        <v/>
      </c>
    </row>
    <row r="2257">
      <c r="A2257" t="inlineStr">
        <is>
          <t>390137</t>
        </is>
      </c>
      <c r="B2257" t="inlineStr">
        <is>
          <t>Wilkes-Barre General Hospital</t>
        </is>
      </c>
      <c r="C2257" t="inlineStr">
        <is>
          <t>Pennsylvania</t>
        </is>
      </c>
      <c r="D2257" t="inlineStr">
        <is>
          <t>PA</t>
        </is>
      </c>
      <c r="E2257" t="inlineStr">
        <is>
          <t>Middle Atlantic</t>
        </is>
      </c>
      <c r="F2257" t="inlineStr">
        <is>
          <t>Rural Referral Center (RRC)</t>
        </is>
      </c>
      <c r="G2257" s="16" t="n">
        <v>0.9444</v>
      </c>
      <c r="H2257" s="16" t="n">
        <v>0.9500999999999999</v>
      </c>
      <c r="I2257" s="16" t="n">
        <v>1.6473</v>
      </c>
      <c r="J2257" s="16" t="n">
        <v>1.6422</v>
      </c>
      <c r="K2257" s="17" t="n">
        <v>2771</v>
      </c>
      <c r="L2257" s="16" t="n">
        <v>1</v>
      </c>
      <c r="M2257" s="18" t="n">
        <v>29760879.70923809</v>
      </c>
      <c r="N2257" s="18" t="n">
        <v>30726576.65483494</v>
      </c>
      <c r="O2257" s="19" t="n">
        <v>965696.9455968551</v>
      </c>
      <c r="P2257" s="20" t="n">
        <v>0.03244853495701919</v>
      </c>
      <c r="Q2257" s="27">
        <f>IF(O2257&gt;0,O2257,"")</f>
        <v/>
      </c>
      <c r="R2257" s="28">
        <f>IF(O2257&gt;0,P2257,"")</f>
        <v/>
      </c>
    </row>
    <row r="2258">
      <c r="A2258" t="inlineStr">
        <is>
          <t>390138</t>
        </is>
      </c>
      <c r="B2258" t="inlineStr">
        <is>
          <t>Wellspan Waynesboro Hospital</t>
        </is>
      </c>
      <c r="C2258" t="inlineStr">
        <is>
          <t>Pennsylvania</t>
        </is>
      </c>
      <c r="D2258" t="inlineStr">
        <is>
          <t>PA</t>
        </is>
      </c>
      <c r="E2258" t="inlineStr">
        <is>
          <t>Middle Atlantic</t>
        </is>
      </c>
      <c r="F2258" t="inlineStr">
        <is>
          <t>Rural Referral Center (RRC)</t>
        </is>
      </c>
      <c r="G2258" s="16" t="n">
        <v>1.06</v>
      </c>
      <c r="H2258" s="16" t="n">
        <v>1.007</v>
      </c>
      <c r="I2258" s="16" t="n">
        <v>1.3057</v>
      </c>
      <c r="J2258" s="16" t="n">
        <v>1.2909</v>
      </c>
      <c r="K2258" s="17" t="n">
        <v>781</v>
      </c>
      <c r="L2258" s="16" t="n">
        <v>1</v>
      </c>
      <c r="M2258" s="18" t="n">
        <v>7158670.553803705</v>
      </c>
      <c r="N2258" s="18" t="n">
        <v>7057412.363750008</v>
      </c>
      <c r="O2258" s="19" t="n">
        <v>-101258.1900536967</v>
      </c>
      <c r="P2258" s="20" t="n">
        <v>-0.0141448316824545</v>
      </c>
      <c r="Q2258" s="27">
        <f>IF(O2258&gt;0,O2258,"")</f>
        <v/>
      </c>
      <c r="R2258" s="28">
        <f>IF(O2258&gt;0,P2258,"")</f>
        <v/>
      </c>
    </row>
    <row r="2259">
      <c r="A2259" t="inlineStr">
        <is>
          <t>390139</t>
        </is>
      </c>
      <c r="B2259" t="inlineStr">
        <is>
          <t>Bryn Mawr Hospital, The</t>
        </is>
      </c>
      <c r="C2259" t="inlineStr">
        <is>
          <t>Pennsylvania</t>
        </is>
      </c>
      <c r="D2259" t="inlineStr">
        <is>
          <t>PA</t>
        </is>
      </c>
      <c r="E2259" t="inlineStr">
        <is>
          <t>Middle Atlantic</t>
        </is>
      </c>
      <c r="F2259" t="inlineStr">
        <is>
          <t>Rural Referral Center (RRC)</t>
        </is>
      </c>
      <c r="G2259" s="16" t="n">
        <v>1.0235</v>
      </c>
      <c r="H2259" s="16" t="n">
        <v>1.03</v>
      </c>
      <c r="I2259" s="16" t="n">
        <v>1.7566</v>
      </c>
      <c r="J2259" s="16" t="n">
        <v>1.7493</v>
      </c>
      <c r="K2259" s="17" t="n">
        <v>4772</v>
      </c>
      <c r="L2259" s="16" t="n">
        <v>1</v>
      </c>
      <c r="M2259" s="18" t="n">
        <v>57481644.62382444</v>
      </c>
      <c r="N2259" s="18" t="n">
        <v>59317081.95361364</v>
      </c>
      <c r="O2259" s="19" t="n">
        <v>1835437.329789199</v>
      </c>
      <c r="P2259" s="20" t="n">
        <v>0.03193084230280469</v>
      </c>
      <c r="Q2259" s="27">
        <f>IF(O2259&gt;0,O2259,"")</f>
        <v/>
      </c>
      <c r="R2259" s="28">
        <f>IF(O2259&gt;0,P2259,"")</f>
        <v/>
      </c>
    </row>
    <row r="2260">
      <c r="A2260" t="inlineStr">
        <is>
          <t>390142</t>
        </is>
      </c>
      <c r="B2260" t="inlineStr">
        <is>
          <t>Jefferson Einstein Philadelphia Hospital</t>
        </is>
      </c>
      <c r="C2260" t="inlineStr">
        <is>
          <t>Pennsylvania</t>
        </is>
      </c>
      <c r="D2260" t="inlineStr">
        <is>
          <t>PA</t>
        </is>
      </c>
      <c r="E2260" t="inlineStr">
        <is>
          <t>Middle Atlantic</t>
        </is>
      </c>
      <c r="F2260" t="inlineStr">
        <is>
          <t>IPPS</t>
        </is>
      </c>
      <c r="G2260" s="16" t="n">
        <v>1.0093</v>
      </c>
      <c r="H2260" s="16" t="n">
        <v>1.03</v>
      </c>
      <c r="I2260" s="16" t="n">
        <v>1.9922</v>
      </c>
      <c r="J2260" s="16" t="n">
        <v>1.988</v>
      </c>
      <c r="K2260" s="17" t="n">
        <v>2247</v>
      </c>
      <c r="L2260" s="16" t="n">
        <v>1</v>
      </c>
      <c r="M2260" s="18" t="n">
        <v>30413417.76715573</v>
      </c>
      <c r="N2260" s="18" t="n">
        <v>31742015.51075974</v>
      </c>
      <c r="O2260" s="19" t="n">
        <v>1328597.743604004</v>
      </c>
      <c r="P2260" s="20" t="n">
        <v>0.04368459190531335</v>
      </c>
      <c r="Q2260" s="27">
        <f>IF(O2260&gt;0,O2260,"")</f>
        <v/>
      </c>
      <c r="R2260" s="28">
        <f>IF(O2260&gt;0,P2260,"")</f>
        <v/>
      </c>
    </row>
    <row r="2261">
      <c r="A2261" t="inlineStr">
        <is>
          <t>390145</t>
        </is>
      </c>
      <c r="B2261" t="inlineStr">
        <is>
          <t>Independence Health System Westmoreland Hospital</t>
        </is>
      </c>
      <c r="C2261" t="inlineStr">
        <is>
          <t>Pennsylvania</t>
        </is>
      </c>
      <c r="D2261" t="inlineStr">
        <is>
          <t>PA</t>
        </is>
      </c>
      <c r="E2261" t="inlineStr">
        <is>
          <t>Middle Atlantic</t>
        </is>
      </c>
      <c r="F2261" t="inlineStr">
        <is>
          <t>IPPS</t>
        </is>
      </c>
      <c r="G2261" s="16" t="n">
        <v>0.9223</v>
      </c>
      <c r="H2261" s="16" t="n">
        <v>0.9203</v>
      </c>
      <c r="I2261" s="16" t="n">
        <v>1.8714</v>
      </c>
      <c r="J2261" s="16" t="n">
        <v>1.8704</v>
      </c>
      <c r="K2261" s="17" t="n">
        <v>2014</v>
      </c>
      <c r="L2261" s="16" t="n">
        <v>1</v>
      </c>
      <c r="M2261" s="18" t="n">
        <v>24224527.93660244</v>
      </c>
      <c r="N2261" s="18" t="n">
        <v>24950853.90448666</v>
      </c>
      <c r="O2261" s="19" t="n">
        <v>726325.9678842276</v>
      </c>
      <c r="P2261" s="20" t="n">
        <v>0.02998308036322037</v>
      </c>
      <c r="Q2261" s="27">
        <f>IF(O2261&gt;0,O2261,"")</f>
        <v/>
      </c>
      <c r="R2261" s="28">
        <f>IF(O2261&gt;0,P2261,"")</f>
        <v/>
      </c>
    </row>
    <row r="2262">
      <c r="A2262" t="inlineStr">
        <is>
          <t>390146</t>
        </is>
      </c>
      <c r="B2262" t="inlineStr">
        <is>
          <t>Warren General Hospital</t>
        </is>
      </c>
      <c r="C2262" t="inlineStr">
        <is>
          <t>Pennsylvania</t>
        </is>
      </c>
      <c r="D2262" t="inlineStr">
        <is>
          <t>PA</t>
        </is>
      </c>
      <c r="E2262" t="inlineStr">
        <is>
          <t>Middle Atlantic</t>
        </is>
      </c>
      <c r="F2262" t="inlineStr">
        <is>
          <t>IPPS</t>
        </is>
      </c>
      <c r="G2262" s="16" t="n">
        <v>1.0893</v>
      </c>
      <c r="H2262" s="16" t="n">
        <v>1.0348</v>
      </c>
      <c r="I2262" s="16" t="n">
        <v>1.3393</v>
      </c>
      <c r="J2262" s="16" t="n">
        <v>1.3236</v>
      </c>
      <c r="K2262" s="17" t="n">
        <v>587</v>
      </c>
      <c r="L2262" s="16" t="n">
        <v>1</v>
      </c>
      <c r="M2262" s="18" t="n">
        <v>5621577.093619474</v>
      </c>
      <c r="N2262" s="18" t="n">
        <v>5538050.959554134</v>
      </c>
      <c r="O2262" s="19" t="n">
        <v>-83526.13406534027</v>
      </c>
      <c r="P2262" s="20" t="n">
        <v>-0.01485813192175964</v>
      </c>
      <c r="Q2262" s="27">
        <f>IF(O2262&gt;0,O2262,"")</f>
        <v/>
      </c>
      <c r="R2262" s="28">
        <f>IF(O2262&gt;0,P2262,"")</f>
        <v/>
      </c>
    </row>
    <row r="2263">
      <c r="A2263" t="inlineStr">
        <is>
          <t>390147</t>
        </is>
      </c>
      <c r="B2263" t="inlineStr">
        <is>
          <t>Penn Highlands Mon Valley</t>
        </is>
      </c>
      <c r="C2263" t="inlineStr">
        <is>
          <t>Pennsylvania</t>
        </is>
      </c>
      <c r="D2263" t="inlineStr">
        <is>
          <t>PA</t>
        </is>
      </c>
      <c r="E2263" t="inlineStr">
        <is>
          <t>Middle Atlantic</t>
        </is>
      </c>
      <c r="F2263" t="inlineStr">
        <is>
          <t>IPPS</t>
        </is>
      </c>
      <c r="G2263" s="16" t="n">
        <v>0.9223</v>
      </c>
      <c r="H2263" s="16" t="n">
        <v>0.9203</v>
      </c>
      <c r="I2263" s="16" t="n">
        <v>1.7692</v>
      </c>
      <c r="J2263" s="16" t="n">
        <v>1.7537</v>
      </c>
      <c r="K2263" s="17" t="n">
        <v>604</v>
      </c>
      <c r="L2263" s="16" t="n">
        <v>1</v>
      </c>
      <c r="M2263" s="18" t="n">
        <v>6868202.648406746</v>
      </c>
      <c r="N2263" s="18" t="n">
        <v>7015904.904268323</v>
      </c>
      <c r="O2263" s="19" t="n">
        <v>147702.2558615766</v>
      </c>
      <c r="P2263" s="20" t="n">
        <v>0.02150522682900743</v>
      </c>
      <c r="Q2263" s="27">
        <f>IF(O2263&gt;0,O2263,"")</f>
        <v/>
      </c>
      <c r="R2263" s="28">
        <f>IF(O2263&gt;0,P2263,"")</f>
        <v/>
      </c>
    </row>
    <row r="2264">
      <c r="A2264" t="inlineStr">
        <is>
          <t>390150</t>
        </is>
      </c>
      <c r="B2264" t="inlineStr">
        <is>
          <t>Upmc Greene</t>
        </is>
      </c>
      <c r="C2264" t="inlineStr">
        <is>
          <t>Pennsylvania</t>
        </is>
      </c>
      <c r="D2264" t="inlineStr">
        <is>
          <t>PA</t>
        </is>
      </c>
      <c r="E2264" t="inlineStr">
        <is>
          <t>Middle Atlantic</t>
        </is>
      </c>
      <c r="F2264" t="inlineStr">
        <is>
          <t>IPPS</t>
        </is>
      </c>
      <c r="G2264" s="16" t="n">
        <v>0.9223</v>
      </c>
      <c r="H2264" s="16" t="n">
        <v>0.9203</v>
      </c>
      <c r="I2264" s="16" t="n">
        <v>1.0119</v>
      </c>
      <c r="J2264" s="16" t="n">
        <v>0.9969</v>
      </c>
      <c r="K2264" s="17" t="n">
        <v>63</v>
      </c>
      <c r="L2264" s="16" t="n">
        <v>1</v>
      </c>
      <c r="M2264" s="18" t="n">
        <v>409739.0693806453</v>
      </c>
      <c r="N2264" s="18" t="n">
        <v>415990.6781207536</v>
      </c>
      <c r="O2264" s="19" t="n">
        <v>6251.608740108262</v>
      </c>
      <c r="P2264" s="20" t="n">
        <v>0.01525753633784079</v>
      </c>
      <c r="Q2264" s="27">
        <f>IF(O2264&gt;0,O2264,"")</f>
        <v/>
      </c>
      <c r="R2264" s="28">
        <f>IF(O2264&gt;0,P2264,"")</f>
        <v/>
      </c>
    </row>
    <row r="2265">
      <c r="A2265" t="inlineStr">
        <is>
          <t>390151</t>
        </is>
      </c>
      <c r="B2265" t="inlineStr">
        <is>
          <t>Wellspan Chambersburg Hospital</t>
        </is>
      </c>
      <c r="C2265" t="inlineStr">
        <is>
          <t>Pennsylvania</t>
        </is>
      </c>
      <c r="D2265" t="inlineStr">
        <is>
          <t>PA</t>
        </is>
      </c>
      <c r="E2265" t="inlineStr">
        <is>
          <t>Middle Atlantic</t>
        </is>
      </c>
      <c r="F2265" t="inlineStr">
        <is>
          <t>Rural Referral Center (RRC)</t>
        </is>
      </c>
      <c r="G2265" s="16" t="n">
        <v>1.0037</v>
      </c>
      <c r="H2265" s="16" t="n">
        <v>0.9535</v>
      </c>
      <c r="I2265" s="16" t="n">
        <v>1.6334</v>
      </c>
      <c r="J2265" s="16" t="n">
        <v>1.625</v>
      </c>
      <c r="K2265" s="17" t="n">
        <v>4013</v>
      </c>
      <c r="L2265" s="16" t="n">
        <v>1</v>
      </c>
      <c r="M2265" s="18" t="n">
        <v>44370327.35482005</v>
      </c>
      <c r="N2265" s="18" t="n">
        <v>44128363.58710437</v>
      </c>
      <c r="O2265" s="19" t="n">
        <v>-241963.7677156776</v>
      </c>
      <c r="P2265" s="20" t="n">
        <v>-0.005453278849640773</v>
      </c>
      <c r="Q2265" s="27">
        <f>IF(O2265&gt;0,O2265,"")</f>
        <v/>
      </c>
      <c r="R2265" s="28">
        <f>IF(O2265&gt;0,P2265,"")</f>
        <v/>
      </c>
    </row>
    <row r="2266">
      <c r="A2266" t="inlineStr">
        <is>
          <t>390153</t>
        </is>
      </c>
      <c r="B2266" t="inlineStr">
        <is>
          <t>Paoli Hospital</t>
        </is>
      </c>
      <c r="C2266" t="inlineStr">
        <is>
          <t>Pennsylvania</t>
        </is>
      </c>
      <c r="D2266" t="inlineStr">
        <is>
          <t>PA</t>
        </is>
      </c>
      <c r="E2266" t="inlineStr">
        <is>
          <t>Middle Atlantic</t>
        </is>
      </c>
      <c r="F2266" t="inlineStr">
        <is>
          <t>Rural Referral Center (RRC)</t>
        </is>
      </c>
      <c r="G2266" s="16" t="n">
        <v>1.0093</v>
      </c>
      <c r="H2266" s="16" t="n">
        <v>1.0238</v>
      </c>
      <c r="I2266" s="16" t="n">
        <v>1.7476</v>
      </c>
      <c r="J2266" s="16" t="n">
        <v>1.7431</v>
      </c>
      <c r="K2266" s="17" t="n">
        <v>5722</v>
      </c>
      <c r="L2266" s="16" t="n">
        <v>1</v>
      </c>
      <c r="M2266" s="18" t="n">
        <v>67938993.5452093</v>
      </c>
      <c r="N2266" s="18" t="n">
        <v>70589331.47299676</v>
      </c>
      <c r="O2266" s="19" t="n">
        <v>2650337.927787453</v>
      </c>
      <c r="P2266" s="20" t="n">
        <v>0.03901055622826989</v>
      </c>
      <c r="Q2266" s="27">
        <f>IF(O2266&gt;0,O2266,"")</f>
        <v/>
      </c>
      <c r="R2266" s="28">
        <f>IF(O2266&gt;0,P2266,"")</f>
        <v/>
      </c>
    </row>
    <row r="2267">
      <c r="A2267" t="inlineStr">
        <is>
          <t>390156</t>
        </is>
      </c>
      <c r="B2267" t="inlineStr">
        <is>
          <t>Mercy Catholic Medical Center- Mercy Fitzgerald</t>
        </is>
      </c>
      <c r="C2267" t="inlineStr">
        <is>
          <t>Pennsylvania</t>
        </is>
      </c>
      <c r="D2267" t="inlineStr">
        <is>
          <t>PA</t>
        </is>
      </c>
      <c r="E2267" t="inlineStr">
        <is>
          <t>Middle Atlantic</t>
        </is>
      </c>
      <c r="F2267" t="inlineStr">
        <is>
          <t>IPPS</t>
        </is>
      </c>
      <c r="G2267" s="16" t="n">
        <v>1.0093</v>
      </c>
      <c r="H2267" s="16" t="n">
        <v>1.03</v>
      </c>
      <c r="I2267" s="16" t="n">
        <v>1.7083</v>
      </c>
      <c r="J2267" s="16" t="n">
        <v>1.6973</v>
      </c>
      <c r="K2267" s="17" t="n">
        <v>1439</v>
      </c>
      <c r="L2267" s="16" t="n">
        <v>1</v>
      </c>
      <c r="M2267" s="18" t="n">
        <v>16701449.09642011</v>
      </c>
      <c r="N2267" s="18" t="n">
        <v>17355392.99237964</v>
      </c>
      <c r="O2267" s="19" t="n">
        <v>653943.8959595356</v>
      </c>
      <c r="P2267" s="20" t="n">
        <v>0.03915491956321958</v>
      </c>
      <c r="Q2267" s="27">
        <f>IF(O2267&gt;0,O2267,"")</f>
        <v/>
      </c>
      <c r="R2267" s="28">
        <f>IF(O2267&gt;0,P2267,"")</f>
        <v/>
      </c>
    </row>
    <row r="2268">
      <c r="A2268" t="inlineStr">
        <is>
          <t>390160</t>
        </is>
      </c>
      <c r="B2268" t="inlineStr">
        <is>
          <t>Canonsburg General Hospital</t>
        </is>
      </c>
      <c r="C2268" t="inlineStr">
        <is>
          <t>Pennsylvania</t>
        </is>
      </c>
      <c r="D2268" t="inlineStr">
        <is>
          <t>PA</t>
        </is>
      </c>
      <c r="E2268" t="inlineStr">
        <is>
          <t>Middle Atlantic</t>
        </is>
      </c>
      <c r="F2268" t="inlineStr">
        <is>
          <t>IPPS</t>
        </is>
      </c>
      <c r="G2268" s="16" t="n">
        <v>0.9223</v>
      </c>
      <c r="H2268" s="16" t="n">
        <v>0.9203</v>
      </c>
      <c r="I2268" s="16" t="n">
        <v>1.2817</v>
      </c>
      <c r="J2268" s="16" t="n">
        <v>1.2624</v>
      </c>
      <c r="K2268" s="17" t="n">
        <v>429</v>
      </c>
      <c r="L2268" s="16" t="n">
        <v>1</v>
      </c>
      <c r="M2268" s="18" t="n">
        <v>3534051.775641285</v>
      </c>
      <c r="N2268" s="18" t="n">
        <v>3587118.562043688</v>
      </c>
      <c r="O2268" s="19" t="n">
        <v>53066.78640240291</v>
      </c>
      <c r="P2268" s="20" t="n">
        <v>0.01501584859853205</v>
      </c>
      <c r="Q2268" s="27">
        <f>IF(O2268&gt;0,O2268,"")</f>
        <v/>
      </c>
      <c r="R2268" s="28">
        <f>IF(O2268&gt;0,P2268,"")</f>
        <v/>
      </c>
    </row>
    <row r="2269">
      <c r="A2269" t="inlineStr">
        <is>
          <t>390162</t>
        </is>
      </c>
      <c r="B2269" t="inlineStr">
        <is>
          <t>St Luke'S Hospital - Easton Campus</t>
        </is>
      </c>
      <c r="C2269" t="inlineStr">
        <is>
          <t>Pennsylvania</t>
        </is>
      </c>
      <c r="D2269" t="inlineStr">
        <is>
          <t>PA</t>
        </is>
      </c>
      <c r="E2269" t="inlineStr">
        <is>
          <t>Middle Atlantic</t>
        </is>
      </c>
      <c r="F2269" t="inlineStr">
        <is>
          <t>Rural Referral Center (RRC)</t>
        </is>
      </c>
      <c r="G2269" s="16" t="n">
        <v>0.9923</v>
      </c>
      <c r="H2269" s="16" t="n">
        <v>1.1245</v>
      </c>
      <c r="I2269" s="16" t="n">
        <v>1.3506</v>
      </c>
      <c r="J2269" s="16" t="n">
        <v>1.3429</v>
      </c>
      <c r="K2269" s="17" t="n">
        <v>524</v>
      </c>
      <c r="L2269" s="16" t="n">
        <v>1</v>
      </c>
      <c r="M2269" s="18" t="n">
        <v>4756104.773680695</v>
      </c>
      <c r="N2269" s="18" t="n">
        <v>5306039.64351272</v>
      </c>
      <c r="O2269" s="19" t="n">
        <v>549934.8698320249</v>
      </c>
      <c r="P2269" s="20" t="n">
        <v>0.1156271562551042</v>
      </c>
      <c r="Q2269" s="27">
        <f>IF(O2269&gt;0,O2269,"")</f>
        <v/>
      </c>
      <c r="R2269" s="28">
        <f>IF(O2269&gt;0,P2269,"")</f>
        <v/>
      </c>
    </row>
    <row r="2270">
      <c r="A2270" t="inlineStr">
        <is>
          <t>390163</t>
        </is>
      </c>
      <c r="B2270" t="inlineStr">
        <is>
          <t>Acmh Hospital</t>
        </is>
      </c>
      <c r="C2270" t="inlineStr">
        <is>
          <t>Pennsylvania</t>
        </is>
      </c>
      <c r="D2270" t="inlineStr">
        <is>
          <t>PA</t>
        </is>
      </c>
      <c r="E2270" t="inlineStr">
        <is>
          <t>Middle Atlantic</t>
        </is>
      </c>
      <c r="F2270" t="inlineStr">
        <is>
          <t>Rural Referral Center (RRC)</t>
        </is>
      </c>
      <c r="G2270" s="16" t="n">
        <v>0.9223</v>
      </c>
      <c r="H2270" s="16" t="n">
        <v>0.9203</v>
      </c>
      <c r="I2270" s="16" t="n">
        <v>1.464</v>
      </c>
      <c r="J2270" s="16" t="n">
        <v>1.4544</v>
      </c>
      <c r="K2270" s="17" t="n">
        <v>358</v>
      </c>
      <c r="L2270" s="16" t="n">
        <v>1</v>
      </c>
      <c r="M2270" s="18" t="n">
        <v>3368630.176004416</v>
      </c>
      <c r="N2270" s="18" t="n">
        <v>3448723.256836812</v>
      </c>
      <c r="O2270" s="19" t="n">
        <v>80093.08083239617</v>
      </c>
      <c r="P2270" s="20" t="n">
        <v>0.02377615726502688</v>
      </c>
      <c r="Q2270" s="27">
        <f>IF(O2270&gt;0,O2270,"")</f>
        <v/>
      </c>
      <c r="R2270" s="28">
        <f>IF(O2270&gt;0,P2270,"")</f>
        <v/>
      </c>
    </row>
    <row r="2271">
      <c r="A2271" t="inlineStr">
        <is>
          <t>390164</t>
        </is>
      </c>
      <c r="B2271" t="inlineStr">
        <is>
          <t>Upmc Presbyterian Shadyside</t>
        </is>
      </c>
      <c r="C2271" t="inlineStr">
        <is>
          <t>Pennsylvania</t>
        </is>
      </c>
      <c r="D2271" t="inlineStr">
        <is>
          <t>PA</t>
        </is>
      </c>
      <c r="E2271" t="inlineStr">
        <is>
          <t>Middle Atlantic</t>
        </is>
      </c>
      <c r="F2271" t="inlineStr">
        <is>
          <t>Rural Referral Center (RRC)</t>
        </is>
      </c>
      <c r="G2271" s="16" t="n">
        <v>0.9223</v>
      </c>
      <c r="H2271" s="16" t="n">
        <v>0.9203</v>
      </c>
      <c r="I2271" s="16" t="n">
        <v>2.577</v>
      </c>
      <c r="J2271" s="16" t="n">
        <v>2.5945</v>
      </c>
      <c r="K2271" s="17" t="n">
        <v>7324</v>
      </c>
      <c r="L2271" s="16" t="n">
        <v>1</v>
      </c>
      <c r="M2271" s="18" t="n">
        <v>121308710.3007338</v>
      </c>
      <c r="N2271" s="18" t="n">
        <v>125861662.4639649</v>
      </c>
      <c r="O2271" s="19" t="n">
        <v>4552952.163231075</v>
      </c>
      <c r="P2271" s="20" t="n">
        <v>0.03753194763957138</v>
      </c>
      <c r="Q2271" s="27">
        <f>IF(O2271&gt;0,O2271,"")</f>
        <v/>
      </c>
      <c r="R2271" s="28">
        <f>IF(O2271&gt;0,P2271,"")</f>
        <v/>
      </c>
    </row>
    <row r="2272">
      <c r="A2272" t="inlineStr">
        <is>
          <t>390168</t>
        </is>
      </c>
      <c r="B2272" t="inlineStr">
        <is>
          <t>Independence Health System Butler Memorial Hospita</t>
        </is>
      </c>
      <c r="C2272" t="inlineStr">
        <is>
          <t>Pennsylvania</t>
        </is>
      </c>
      <c r="D2272" t="inlineStr">
        <is>
          <t>PA</t>
        </is>
      </c>
      <c r="E2272" t="inlineStr">
        <is>
          <t>Middle Atlantic</t>
        </is>
      </c>
      <c r="F2272" t="inlineStr">
        <is>
          <t>IPPS</t>
        </is>
      </c>
      <c r="G2272" s="16" t="n">
        <v>0.9223</v>
      </c>
      <c r="H2272" s="16" t="n">
        <v>0.9203</v>
      </c>
      <c r="I2272" s="16" t="n">
        <v>1.7679</v>
      </c>
      <c r="J2272" s="16" t="n">
        <v>1.7685</v>
      </c>
      <c r="K2272" s="17" t="n">
        <v>1397</v>
      </c>
      <c r="L2272" s="16" t="n">
        <v>1</v>
      </c>
      <c r="M2272" s="18" t="n">
        <v>15873888.78628426</v>
      </c>
      <c r="N2272" s="18" t="n">
        <v>16364130.0956203</v>
      </c>
      <c r="O2272" s="19" t="n">
        <v>490241.3093360346</v>
      </c>
      <c r="P2272" s="20" t="n">
        <v>0.03088350409507875</v>
      </c>
      <c r="Q2272" s="27">
        <f>IF(O2272&gt;0,O2272,"")</f>
        <v/>
      </c>
      <c r="R2272" s="28">
        <f>IF(O2272&gt;0,P2272,"")</f>
        <v/>
      </c>
    </row>
    <row r="2273">
      <c r="A2273" t="inlineStr">
        <is>
          <t>390173</t>
        </is>
      </c>
      <c r="B2273" t="inlineStr">
        <is>
          <t>Indiana Regional Medical Center</t>
        </is>
      </c>
      <c r="C2273" t="inlineStr">
        <is>
          <t>Pennsylvania</t>
        </is>
      </c>
      <c r="D2273" t="inlineStr">
        <is>
          <t>PA</t>
        </is>
      </c>
      <c r="E2273" t="inlineStr">
        <is>
          <t>Middle Atlantic</t>
        </is>
      </c>
      <c r="F2273" t="inlineStr">
        <is>
          <t>Sole Community Hospital (SCH)</t>
        </is>
      </c>
      <c r="G2273" s="16" t="n">
        <v>0.9223</v>
      </c>
      <c r="H2273" s="16" t="n">
        <v>0.9203</v>
      </c>
      <c r="I2273" s="16" t="n">
        <v>1.4096</v>
      </c>
      <c r="J2273" s="16" t="n">
        <v>1.3988</v>
      </c>
      <c r="K2273" s="17" t="n">
        <v>828</v>
      </c>
      <c r="L2273" s="16" t="n">
        <v>1</v>
      </c>
      <c r="M2273" s="18" t="n">
        <v>7501626.88045178</v>
      </c>
      <c r="N2273" s="18" t="n">
        <v>7671449.202683823</v>
      </c>
      <c r="O2273" s="19" t="n">
        <v>169822.3222320434</v>
      </c>
      <c r="P2273" s="20" t="n">
        <v>0.02263806570739705</v>
      </c>
      <c r="Q2273" s="27">
        <f>IF(O2273&gt;0,O2273,"")</f>
        <v/>
      </c>
      <c r="R2273" s="28">
        <f>IF(O2273&gt;0,P2273,"")</f>
        <v/>
      </c>
    </row>
    <row r="2274">
      <c r="A2274" t="inlineStr">
        <is>
          <t>390174</t>
        </is>
      </c>
      <c r="B2274" t="inlineStr">
        <is>
          <t>Thomas Jefferson University Hospital</t>
        </is>
      </c>
      <c r="C2274" t="inlineStr">
        <is>
          <t>Pennsylvania</t>
        </is>
      </c>
      <c r="D2274" t="inlineStr">
        <is>
          <t>PA</t>
        </is>
      </c>
      <c r="E2274" t="inlineStr">
        <is>
          <t>Middle Atlantic</t>
        </is>
      </c>
      <c r="F2274" t="inlineStr">
        <is>
          <t>Rural Referral Center (RRC)</t>
        </is>
      </c>
      <c r="G2274" s="16" t="n">
        <v>1.0093</v>
      </c>
      <c r="H2274" s="16" t="n">
        <v>1.0267</v>
      </c>
      <c r="I2274" s="16" t="n">
        <v>2.6152</v>
      </c>
      <c r="J2274" s="16" t="n">
        <v>2.6453</v>
      </c>
      <c r="K2274" s="17" t="n">
        <v>7491</v>
      </c>
      <c r="L2274" s="16" t="n">
        <v>1</v>
      </c>
      <c r="M2274" s="18" t="n">
        <v>133098733.8277695</v>
      </c>
      <c r="N2274" s="18" t="n">
        <v>140508065.9356989</v>
      </c>
      <c r="O2274" s="19" t="n">
        <v>7409332.107929319</v>
      </c>
      <c r="P2274" s="20" t="n">
        <v>0.05566793834054826</v>
      </c>
      <c r="Q2274" s="27">
        <f>IF(O2274&gt;0,O2274,"")</f>
        <v/>
      </c>
      <c r="R2274" s="28">
        <f>IF(O2274&gt;0,P2274,"")</f>
        <v/>
      </c>
    </row>
    <row r="2275">
      <c r="A2275" t="inlineStr">
        <is>
          <t>390178</t>
        </is>
      </c>
      <c r="B2275" t="inlineStr">
        <is>
          <t>Upmc Horizon</t>
        </is>
      </c>
      <c r="C2275" t="inlineStr">
        <is>
          <t>Pennsylvania</t>
        </is>
      </c>
      <c r="D2275" t="inlineStr">
        <is>
          <t>PA</t>
        </is>
      </c>
      <c r="E2275" t="inlineStr">
        <is>
          <t>Middle Atlantic</t>
        </is>
      </c>
      <c r="F2275" t="inlineStr">
        <is>
          <t>IPPS</t>
        </is>
      </c>
      <c r="G2275" s="16" t="n">
        <v>0.9223</v>
      </c>
      <c r="H2275" s="16" t="n">
        <v>0.9203</v>
      </c>
      <c r="I2275" s="16" t="n">
        <v>1.2971</v>
      </c>
      <c r="J2275" s="16" t="n">
        <v>1.2863</v>
      </c>
      <c r="K2275" s="17" t="n">
        <v>837</v>
      </c>
      <c r="L2275" s="16" t="n">
        <v>1</v>
      </c>
      <c r="M2275" s="18" t="n">
        <v>6977954.747237593</v>
      </c>
      <c r="N2275" s="18" t="n">
        <v>7131143.58250655</v>
      </c>
      <c r="O2275" s="19" t="n">
        <v>153188.8352689566</v>
      </c>
      <c r="P2275" s="20" t="n">
        <v>0.02195325719611473</v>
      </c>
      <c r="Q2275" s="27">
        <f>IF(O2275&gt;0,O2275,"")</f>
        <v/>
      </c>
      <c r="R2275" s="28">
        <f>IF(O2275&gt;0,P2275,"")</f>
        <v/>
      </c>
    </row>
    <row r="2276">
      <c r="A2276" t="inlineStr">
        <is>
          <t>390179</t>
        </is>
      </c>
      <c r="B2276" t="inlineStr">
        <is>
          <t>Chester County Hospital</t>
        </is>
      </c>
      <c r="C2276" t="inlineStr">
        <is>
          <t>Pennsylvania</t>
        </is>
      </c>
      <c r="D2276" t="inlineStr">
        <is>
          <t>PA</t>
        </is>
      </c>
      <c r="E2276" t="inlineStr">
        <is>
          <t>Middle Atlantic</t>
        </is>
      </c>
      <c r="F2276" t="inlineStr">
        <is>
          <t>Rural Referral Center (RRC)</t>
        </is>
      </c>
      <c r="G2276" s="16" t="n">
        <v>1.0093</v>
      </c>
      <c r="H2276" s="16" t="n">
        <v>1.0238</v>
      </c>
      <c r="I2276" s="16" t="n">
        <v>1.6016</v>
      </c>
      <c r="J2276" s="16" t="n">
        <v>1.5975</v>
      </c>
      <c r="K2276" s="17" t="n">
        <v>6054</v>
      </c>
      <c r="L2276" s="16" t="n">
        <v>1</v>
      </c>
      <c r="M2276" s="18" t="n">
        <v>65875768.72223502</v>
      </c>
      <c r="N2276" s="18" t="n">
        <v>68446649.80140018</v>
      </c>
      <c r="O2276" s="19" t="n">
        <v>2570881.079165161</v>
      </c>
      <c r="P2276" s="20" t="n">
        <v>0.03902620233557005</v>
      </c>
      <c r="Q2276" s="27">
        <f>IF(O2276&gt;0,O2276,"")</f>
        <v/>
      </c>
      <c r="R2276" s="28">
        <f>IF(O2276&gt;0,P2276,"")</f>
        <v/>
      </c>
    </row>
    <row r="2277">
      <c r="A2277" t="inlineStr">
        <is>
          <t>390180</t>
        </is>
      </c>
      <c r="B2277" t="inlineStr">
        <is>
          <t>Crozer Chester Medical Center</t>
        </is>
      </c>
      <c r="C2277" t="inlineStr">
        <is>
          <t>Pennsylvania</t>
        </is>
      </c>
      <c r="D2277" t="inlineStr">
        <is>
          <t>PA</t>
        </is>
      </c>
      <c r="E2277" t="inlineStr">
        <is>
          <t>Middle Atlantic</t>
        </is>
      </c>
      <c r="F2277" t="inlineStr">
        <is>
          <t>IPPS</t>
        </is>
      </c>
      <c r="G2277" s="16" t="n">
        <v>1.0093</v>
      </c>
      <c r="H2277" s="16" t="n">
        <v>1.03</v>
      </c>
      <c r="I2277" s="16" t="n">
        <v>1.8048</v>
      </c>
      <c r="J2277" s="16" t="n">
        <v>1.7923</v>
      </c>
      <c r="K2277" s="17" t="n">
        <v>1046</v>
      </c>
      <c r="L2277" s="16" t="n">
        <v>1</v>
      </c>
      <c r="M2277" s="18" t="n">
        <v>12825963.10299222</v>
      </c>
      <c r="N2277" s="18" t="n">
        <v>13321632.12079143</v>
      </c>
      <c r="O2277" s="19" t="n">
        <v>495669.0177992061</v>
      </c>
      <c r="P2277" s="20" t="n">
        <v>0.03864575422671919</v>
      </c>
      <c r="Q2277" s="27">
        <f>IF(O2277&gt;0,O2277,"")</f>
        <v/>
      </c>
      <c r="R2277" s="28">
        <f>IF(O2277&gt;0,P2277,"")</f>
        <v/>
      </c>
    </row>
    <row r="2278">
      <c r="A2278" t="inlineStr">
        <is>
          <t>390183</t>
        </is>
      </c>
      <c r="B2278" t="inlineStr">
        <is>
          <t>St Luke'S Miners Memorial Hospital</t>
        </is>
      </c>
      <c r="C2278" t="inlineStr">
        <is>
          <t>Pennsylvania</t>
        </is>
      </c>
      <c r="D2278" t="inlineStr">
        <is>
          <t>PA</t>
        </is>
      </c>
      <c r="E2278" t="inlineStr">
        <is>
          <t>Middle Atlantic</t>
        </is>
      </c>
      <c r="F2278" t="inlineStr">
        <is>
          <t>IPPS</t>
        </is>
      </c>
      <c r="G2278" s="16" t="n">
        <v>1.0021</v>
      </c>
      <c r="H2278" s="16" t="n">
        <v>0.952</v>
      </c>
      <c r="I2278" s="16" t="n">
        <v>1.4067</v>
      </c>
      <c r="J2278" s="16" t="n">
        <v>1.3899</v>
      </c>
      <c r="K2278" s="17" t="n">
        <v>839</v>
      </c>
      <c r="L2278" s="16" t="n">
        <v>1</v>
      </c>
      <c r="M2278" s="18" t="n">
        <v>7980619.982368493</v>
      </c>
      <c r="N2278" s="18" t="n">
        <v>7883602.715971207</v>
      </c>
      <c r="O2278" s="19" t="n">
        <v>-97017.26639728621</v>
      </c>
      <c r="P2278" s="20" t="n">
        <v>-0.01215660770862734</v>
      </c>
      <c r="Q2278" s="27">
        <f>IF(O2278&gt;0,O2278,"")</f>
        <v/>
      </c>
      <c r="R2278" s="28">
        <f>IF(O2278&gt;0,P2278,"")</f>
        <v/>
      </c>
    </row>
    <row r="2279">
      <c r="A2279" t="inlineStr">
        <is>
          <t>390184</t>
        </is>
      </c>
      <c r="B2279" t="inlineStr">
        <is>
          <t>Penn Highlands Connellsville</t>
        </is>
      </c>
      <c r="C2279" t="inlineStr">
        <is>
          <t>Pennsylvania</t>
        </is>
      </c>
      <c r="D2279" t="inlineStr">
        <is>
          <t>PA</t>
        </is>
      </c>
      <c r="E2279" t="inlineStr">
        <is>
          <t>Middle Atlantic</t>
        </is>
      </c>
      <c r="F2279" t="inlineStr">
        <is>
          <t>IPPS</t>
        </is>
      </c>
      <c r="G2279" s="16" t="n">
        <v>0.9223</v>
      </c>
      <c r="H2279" s="16" t="n">
        <v>0.9203</v>
      </c>
      <c r="I2279" s="16" t="n">
        <v>1.2171</v>
      </c>
      <c r="J2279" s="16" t="n">
        <v>1.1846</v>
      </c>
      <c r="K2279" s="17" t="n">
        <v>74</v>
      </c>
      <c r="L2279" s="16" t="n">
        <v>1</v>
      </c>
      <c r="M2279" s="18" t="n">
        <v>578878.2249860873</v>
      </c>
      <c r="N2279" s="18" t="n">
        <v>580623.8902556099</v>
      </c>
      <c r="O2279" s="19" t="n">
        <v>1745.665269522578</v>
      </c>
      <c r="P2279" s="20" t="n">
        <v>0.003015600162822731</v>
      </c>
      <c r="Q2279" s="27">
        <f>IF(O2279&gt;0,O2279,"")</f>
        <v/>
      </c>
      <c r="R2279" s="28">
        <f>IF(O2279&gt;0,P2279,"")</f>
        <v/>
      </c>
    </row>
    <row r="2280">
      <c r="A2280" t="inlineStr">
        <is>
          <t>390185</t>
        </is>
      </c>
      <c r="B2280" t="inlineStr">
        <is>
          <t>Lehigh Valley Hospital - Hazleton</t>
        </is>
      </c>
      <c r="C2280" t="inlineStr">
        <is>
          <t>Pennsylvania</t>
        </is>
      </c>
      <c r="D2280" t="inlineStr">
        <is>
          <t>PA</t>
        </is>
      </c>
      <c r="E2280" t="inlineStr">
        <is>
          <t>Middle Atlantic</t>
        </is>
      </c>
      <c r="F2280" t="inlineStr">
        <is>
          <t>IPPS</t>
        </is>
      </c>
      <c r="G2280" s="16" t="n">
        <v>0.9444</v>
      </c>
      <c r="H2280" s="16" t="n">
        <v>0.9500999999999999</v>
      </c>
      <c r="I2280" s="16" t="n">
        <v>1.4553</v>
      </c>
      <c r="J2280" s="16" t="n">
        <v>1.4414</v>
      </c>
      <c r="K2280" s="17" t="n">
        <v>1527</v>
      </c>
      <c r="L2280" s="16" t="n">
        <v>1</v>
      </c>
      <c r="M2280" s="18" t="n">
        <v>14488656.18204599</v>
      </c>
      <c r="N2280" s="18" t="n">
        <v>14861928.17241102</v>
      </c>
      <c r="O2280" s="19" t="n">
        <v>373271.9903650265</v>
      </c>
      <c r="P2280" s="20" t="n">
        <v>0.02576305115360365</v>
      </c>
      <c r="Q2280" s="27">
        <f>IF(O2280&gt;0,O2280,"")</f>
        <v/>
      </c>
      <c r="R2280" s="28">
        <f>IF(O2280&gt;0,P2280,"")</f>
        <v/>
      </c>
    </row>
    <row r="2281">
      <c r="A2281" t="inlineStr">
        <is>
          <t>390195</t>
        </is>
      </c>
      <c r="B2281" t="inlineStr">
        <is>
          <t>Lankenau Medical Center</t>
        </is>
      </c>
      <c r="C2281" t="inlineStr">
        <is>
          <t>Pennsylvania</t>
        </is>
      </c>
      <c r="D2281" t="inlineStr">
        <is>
          <t>PA</t>
        </is>
      </c>
      <c r="E2281" t="inlineStr">
        <is>
          <t>Middle Atlantic</t>
        </is>
      </c>
      <c r="F2281" t="inlineStr">
        <is>
          <t>Rural Referral Center (RRC)</t>
        </is>
      </c>
      <c r="G2281" s="16" t="n">
        <v>1.0235</v>
      </c>
      <c r="H2281" s="16" t="n">
        <v>1.03</v>
      </c>
      <c r="I2281" s="16" t="n">
        <v>2.2545</v>
      </c>
      <c r="J2281" s="16" t="n">
        <v>2.2592</v>
      </c>
      <c r="K2281" s="17" t="n">
        <v>5528</v>
      </c>
      <c r="L2281" s="16" t="n">
        <v>1</v>
      </c>
      <c r="M2281" s="18" t="n">
        <v>85462215.26291965</v>
      </c>
      <c r="N2281" s="18" t="n">
        <v>88743746.78217718</v>
      </c>
      <c r="O2281" s="19" t="n">
        <v>3281531.519257531</v>
      </c>
      <c r="P2281" s="20" t="n">
        <v>0.03839745446759232</v>
      </c>
      <c r="Q2281" s="27">
        <f>IF(O2281&gt;0,O2281,"")</f>
        <v/>
      </c>
      <c r="R2281" s="28">
        <f>IF(O2281&gt;0,P2281,"")</f>
        <v/>
      </c>
    </row>
    <row r="2282">
      <c r="A2282" t="inlineStr">
        <is>
          <t>390198</t>
        </is>
      </c>
      <c r="B2282" t="inlineStr">
        <is>
          <t>Lecom Medical Center And Behavioral Health Pav</t>
        </is>
      </c>
      <c r="C2282" t="inlineStr">
        <is>
          <t>Pennsylvania</t>
        </is>
      </c>
      <c r="D2282" t="inlineStr">
        <is>
          <t>PA</t>
        </is>
      </c>
      <c r="E2282" t="inlineStr">
        <is>
          <t>Middle Atlantic</t>
        </is>
      </c>
      <c r="F2282" t="inlineStr">
        <is>
          <t>IPPS</t>
        </is>
      </c>
      <c r="G2282" s="16" t="n">
        <v>0.9223</v>
      </c>
      <c r="H2282" s="16" t="n">
        <v>0.9203</v>
      </c>
      <c r="I2282" s="16" t="n">
        <v>1.2681</v>
      </c>
      <c r="J2282" s="16" t="n">
        <v>1.2582</v>
      </c>
      <c r="K2282" s="17" t="n">
        <v>273</v>
      </c>
      <c r="L2282" s="16" t="n">
        <v>1</v>
      </c>
      <c r="M2282" s="18" t="n">
        <v>2225078.723345769</v>
      </c>
      <c r="N2282" s="18" t="n">
        <v>2275117.238689911</v>
      </c>
      <c r="O2282" s="19" t="n">
        <v>50038.51534414198</v>
      </c>
      <c r="P2282" s="20" t="n">
        <v>0.02248842471016077</v>
      </c>
      <c r="Q2282" s="27">
        <f>IF(O2282&gt;0,O2282,"")</f>
        <v/>
      </c>
      <c r="R2282" s="28">
        <f>IF(O2282&gt;0,P2282,"")</f>
        <v/>
      </c>
    </row>
    <row r="2283">
      <c r="A2283" t="inlineStr">
        <is>
          <t>390199</t>
        </is>
      </c>
      <c r="B2283" t="inlineStr">
        <is>
          <t>Punxsutawney Area Hospital</t>
        </is>
      </c>
      <c r="C2283" t="inlineStr">
        <is>
          <t>Pennsylvania</t>
        </is>
      </c>
      <c r="D2283" t="inlineStr">
        <is>
          <t>PA</t>
        </is>
      </c>
      <c r="E2283" t="inlineStr">
        <is>
          <t>Middle Atlantic</t>
        </is>
      </c>
      <c r="F2283" t="inlineStr">
        <is>
          <t>Sole Community Hospital (SCH)</t>
        </is>
      </c>
      <c r="G2283" s="16" t="n">
        <v>0.9223</v>
      </c>
      <c r="H2283" s="16" t="n">
        <v>0.9203</v>
      </c>
      <c r="I2283" s="16" t="n">
        <v>1.2349</v>
      </c>
      <c r="J2283" s="16" t="n">
        <v>1.2225</v>
      </c>
      <c r="K2283" s="17" t="n">
        <v>215</v>
      </c>
      <c r="L2283" s="16" t="n">
        <v>1</v>
      </c>
      <c r="M2283" s="18" t="n">
        <v>1706473.238420011</v>
      </c>
      <c r="N2283" s="18" t="n">
        <v>1740919.865241989</v>
      </c>
      <c r="O2283" s="19" t="n">
        <v>34446.62682197848</v>
      </c>
      <c r="P2283" s="20" t="n">
        <v>0.02018585820535453</v>
      </c>
      <c r="Q2283" s="27">
        <f>IF(O2283&gt;0,O2283,"")</f>
        <v/>
      </c>
      <c r="R2283" s="28">
        <f>IF(O2283&gt;0,P2283,"")</f>
        <v/>
      </c>
    </row>
    <row r="2284">
      <c r="A2284" t="inlineStr">
        <is>
          <t>390201</t>
        </is>
      </c>
      <c r="B2284" t="inlineStr">
        <is>
          <t>Lehigh Valley Hospital - Pocono</t>
        </is>
      </c>
      <c r="C2284" t="inlineStr">
        <is>
          <t>Pennsylvania</t>
        </is>
      </c>
      <c r="D2284" t="inlineStr">
        <is>
          <t>PA</t>
        </is>
      </c>
      <c r="E2284" t="inlineStr">
        <is>
          <t>Middle Atlantic</t>
        </is>
      </c>
      <c r="F2284" t="inlineStr">
        <is>
          <t>IPPS</t>
        </is>
      </c>
      <c r="G2284" s="16" t="n">
        <v>1.0396</v>
      </c>
      <c r="H2284" s="16" t="n">
        <v>1.0795</v>
      </c>
      <c r="I2284" s="16" t="n">
        <v>1.6359</v>
      </c>
      <c r="J2284" s="16" t="n">
        <v>1.632</v>
      </c>
      <c r="K2284" s="17" t="n">
        <v>2122</v>
      </c>
      <c r="L2284" s="16" t="n">
        <v>1</v>
      </c>
      <c r="M2284" s="18" t="n">
        <v>24053524.6328686</v>
      </c>
      <c r="N2284" s="18" t="n">
        <v>25396583.62432114</v>
      </c>
      <c r="O2284" s="19" t="n">
        <v>1343058.991452537</v>
      </c>
      <c r="P2284" s="20" t="n">
        <v>0.05583626565968122</v>
      </c>
      <c r="Q2284" s="27">
        <f>IF(O2284&gt;0,O2284,"")</f>
        <v/>
      </c>
      <c r="R2284" s="28">
        <f>IF(O2284&gt;0,P2284,"")</f>
        <v/>
      </c>
    </row>
    <row r="2285">
      <c r="A2285" t="inlineStr">
        <is>
          <t>390203</t>
        </is>
      </c>
      <c r="B2285" t="inlineStr">
        <is>
          <t>Doylestown Hospital</t>
        </is>
      </c>
      <c r="C2285" t="inlineStr">
        <is>
          <t>Pennsylvania</t>
        </is>
      </c>
      <c r="D2285" t="inlineStr">
        <is>
          <t>PA</t>
        </is>
      </c>
      <c r="E2285" t="inlineStr">
        <is>
          <t>Middle Atlantic</t>
        </is>
      </c>
      <c r="F2285" t="inlineStr">
        <is>
          <t>Rural Referral Center (RRC)</t>
        </is>
      </c>
      <c r="G2285" s="16" t="n">
        <v>0.9461000000000001</v>
      </c>
      <c r="H2285" s="16" t="n">
        <v>1.03</v>
      </c>
      <c r="I2285" s="16" t="n">
        <v>1.8604</v>
      </c>
      <c r="J2285" s="16" t="n">
        <v>1.8616</v>
      </c>
      <c r="K2285" s="17" t="n">
        <v>5073</v>
      </c>
      <c r="L2285" s="16" t="n">
        <v>1</v>
      </c>
      <c r="M2285" s="18" t="n">
        <v>61600120.82908672</v>
      </c>
      <c r="N2285" s="18" t="n">
        <v>67106761.33069316</v>
      </c>
      <c r="O2285" s="19" t="n">
        <v>5506640.501606435</v>
      </c>
      <c r="P2285" s="20" t="n">
        <v>0.08939333929043651</v>
      </c>
      <c r="Q2285" s="27">
        <f>IF(O2285&gt;0,O2285,"")</f>
        <v/>
      </c>
      <c r="R2285" s="28">
        <f>IF(O2285&gt;0,P2285,"")</f>
        <v/>
      </c>
    </row>
    <row r="2286">
      <c r="A2286" t="inlineStr">
        <is>
          <t>390204</t>
        </is>
      </c>
      <c r="B2286" t="inlineStr">
        <is>
          <t>Nazareth Hospital</t>
        </is>
      </c>
      <c r="C2286" t="inlineStr">
        <is>
          <t>Pennsylvania</t>
        </is>
      </c>
      <c r="D2286" t="inlineStr">
        <is>
          <t>PA</t>
        </is>
      </c>
      <c r="E2286" t="inlineStr">
        <is>
          <t>Middle Atlantic</t>
        </is>
      </c>
      <c r="F2286" t="inlineStr">
        <is>
          <t>Rural Referral Center (RRC)</t>
        </is>
      </c>
      <c r="G2286" s="16" t="n">
        <v>1.092</v>
      </c>
      <c r="H2286" s="16" t="n">
        <v>1.0374</v>
      </c>
      <c r="I2286" s="16" t="n">
        <v>1.657</v>
      </c>
      <c r="J2286" s="16" t="n">
        <v>1.6438</v>
      </c>
      <c r="K2286" s="17" t="n">
        <v>1616</v>
      </c>
      <c r="L2286" s="16" t="n">
        <v>1</v>
      </c>
      <c r="M2286" s="18" t="n">
        <v>19179456.23029559</v>
      </c>
      <c r="N2286" s="18" t="n">
        <v>18966200.04313557</v>
      </c>
      <c r="O2286" s="19" t="n">
        <v>-213256.1871600188</v>
      </c>
      <c r="P2286" s="20" t="n">
        <v>-0.01111899026746976</v>
      </c>
      <c r="Q2286" s="27">
        <f>IF(O2286&gt;0,O2286,"")</f>
        <v/>
      </c>
      <c r="R2286" s="28">
        <f>IF(O2286&gt;0,P2286,"")</f>
        <v/>
      </c>
    </row>
    <row r="2287">
      <c r="A2287" t="inlineStr">
        <is>
          <t>390211</t>
        </is>
      </c>
      <c r="B2287" t="inlineStr">
        <is>
          <t>Sharon Regional Medical Center</t>
        </is>
      </c>
      <c r="C2287" t="inlineStr">
        <is>
          <t>Pennsylvania</t>
        </is>
      </c>
      <c r="D2287" t="inlineStr">
        <is>
          <t>PA</t>
        </is>
      </c>
      <c r="E2287" t="inlineStr">
        <is>
          <t>Middle Atlantic</t>
        </is>
      </c>
      <c r="F2287" t="inlineStr">
        <is>
          <t>Rural Referral Center (RRC)</t>
        </is>
      </c>
      <c r="G2287" s="16" t="n">
        <v>0.9223</v>
      </c>
      <c r="H2287" s="16" t="n">
        <v>0.9203</v>
      </c>
      <c r="I2287" s="16" t="n">
        <v>1.3907</v>
      </c>
      <c r="J2287" s="16" t="n">
        <v>1.3758</v>
      </c>
      <c r="K2287" s="17" t="n">
        <v>348</v>
      </c>
      <c r="L2287" s="16" t="n">
        <v>1</v>
      </c>
      <c r="M2287" s="18" t="n">
        <v>3110583.972600763</v>
      </c>
      <c r="N2287" s="18" t="n">
        <v>3171217.301978504</v>
      </c>
      <c r="O2287" s="19" t="n">
        <v>60633.32937774155</v>
      </c>
      <c r="P2287" s="20" t="n">
        <v>0.01949258721572013</v>
      </c>
      <c r="Q2287" s="27">
        <f>IF(O2287&gt;0,O2287,"")</f>
        <v/>
      </c>
      <c r="R2287" s="28">
        <f>IF(O2287&gt;0,P2287,"")</f>
        <v/>
      </c>
    </row>
    <row r="2288">
      <c r="A2288" t="inlineStr">
        <is>
          <t>390217</t>
        </is>
      </c>
      <c r="B2288" t="inlineStr">
        <is>
          <t>Independence Health System Frick Hospital</t>
        </is>
      </c>
      <c r="C2288" t="inlineStr">
        <is>
          <t>Pennsylvania</t>
        </is>
      </c>
      <c r="D2288" t="inlineStr">
        <is>
          <t>PA</t>
        </is>
      </c>
      <c r="E2288" t="inlineStr">
        <is>
          <t>Middle Atlantic</t>
        </is>
      </c>
      <c r="F2288" t="inlineStr">
        <is>
          <t>IPPS</t>
        </is>
      </c>
      <c r="G2288" s="16" t="n">
        <v>0.9223</v>
      </c>
      <c r="H2288" s="16" t="n">
        <v>0.9203</v>
      </c>
      <c r="I2288" s="16" t="n">
        <v>1.3057</v>
      </c>
      <c r="J2288" s="16" t="n">
        <v>1.2929</v>
      </c>
      <c r="K2288" s="17" t="n">
        <v>393</v>
      </c>
      <c r="L2288" s="16" t="n">
        <v>1</v>
      </c>
      <c r="M2288" s="18" t="n">
        <v>3298110.375984378</v>
      </c>
      <c r="N2288" s="18" t="n">
        <v>3365494.917780558</v>
      </c>
      <c r="O2288" s="19" t="n">
        <v>67384.54179618042</v>
      </c>
      <c r="P2288" s="20" t="n">
        <v>0.02043125733051561</v>
      </c>
      <c r="Q2288" s="27">
        <f>IF(O2288&gt;0,O2288,"")</f>
        <v/>
      </c>
      <c r="R2288" s="28">
        <f>IF(O2288&gt;0,P2288,"")</f>
        <v/>
      </c>
    </row>
    <row r="2289">
      <c r="A2289" t="inlineStr">
        <is>
          <t>390219</t>
        </is>
      </c>
      <c r="B2289" t="inlineStr">
        <is>
          <t>Independence Health System Latrobe Hospital</t>
        </is>
      </c>
      <c r="C2289" t="inlineStr">
        <is>
          <t>Pennsylvania</t>
        </is>
      </c>
      <c r="D2289" t="inlineStr">
        <is>
          <t>PA</t>
        </is>
      </c>
      <c r="E2289" t="inlineStr">
        <is>
          <t>Middle Atlantic</t>
        </is>
      </c>
      <c r="F2289" t="inlineStr">
        <is>
          <t>Rural Referral Center (RRC)</t>
        </is>
      </c>
      <c r="G2289" s="16" t="n">
        <v>0.9223</v>
      </c>
      <c r="H2289" s="16" t="n">
        <v>0.9203</v>
      </c>
      <c r="I2289" s="16" t="n">
        <v>1.6216</v>
      </c>
      <c r="J2289" s="16" t="n">
        <v>1.6128</v>
      </c>
      <c r="K2289" s="17" t="n">
        <v>1073</v>
      </c>
      <c r="L2289" s="16" t="n">
        <v>1</v>
      </c>
      <c r="M2289" s="18" t="n">
        <v>11183369.87900983</v>
      </c>
      <c r="N2289" s="18" t="n">
        <v>11462297.86253722</v>
      </c>
      <c r="O2289" s="19" t="n">
        <v>278927.9835273884</v>
      </c>
      <c r="P2289" s="20" t="n">
        <v>0.0249413179162491</v>
      </c>
      <c r="Q2289" s="27">
        <f>IF(O2289&gt;0,O2289,"")</f>
        <v/>
      </c>
      <c r="R2289" s="28">
        <f>IF(O2289&gt;0,P2289,"")</f>
        <v/>
      </c>
    </row>
    <row r="2290">
      <c r="A2290" t="inlineStr">
        <is>
          <t>390222</t>
        </is>
      </c>
      <c r="B2290" t="inlineStr">
        <is>
          <t>Riddle Memorial Hospital</t>
        </is>
      </c>
      <c r="C2290" t="inlineStr">
        <is>
          <t>Pennsylvania</t>
        </is>
      </c>
      <c r="D2290" t="inlineStr">
        <is>
          <t>PA</t>
        </is>
      </c>
      <c r="E2290" t="inlineStr">
        <is>
          <t>Middle Atlantic</t>
        </is>
      </c>
      <c r="F2290" t="inlineStr">
        <is>
          <t>IPPS</t>
        </is>
      </c>
      <c r="G2290" s="16" t="n">
        <v>1.0093</v>
      </c>
      <c r="H2290" s="16" t="n">
        <v>1.03</v>
      </c>
      <c r="I2290" s="16" t="n">
        <v>1.6638</v>
      </c>
      <c r="J2290" s="16" t="n">
        <v>1.6622</v>
      </c>
      <c r="K2290" s="17" t="n">
        <v>4023</v>
      </c>
      <c r="L2290" s="16" t="n">
        <v>1</v>
      </c>
      <c r="M2290" s="18" t="n">
        <v>45475802.52504967</v>
      </c>
      <c r="N2290" s="18" t="n">
        <v>47516928.23297707</v>
      </c>
      <c r="O2290" s="19" t="n">
        <v>2041125.707927398</v>
      </c>
      <c r="P2290" s="20" t="n">
        <v>0.04488377542767001</v>
      </c>
      <c r="Q2290" s="27">
        <f>IF(O2290&gt;0,O2290,"")</f>
        <v/>
      </c>
      <c r="R2290" s="28">
        <f>IF(O2290&gt;0,P2290,"")</f>
        <v/>
      </c>
    </row>
    <row r="2291">
      <c r="A2291" t="inlineStr">
        <is>
          <t>390223</t>
        </is>
      </c>
      <c r="B2291" t="inlineStr">
        <is>
          <t>Penn Presbyterian Medical Center</t>
        </is>
      </c>
      <c r="C2291" t="inlineStr">
        <is>
          <t>Pennsylvania</t>
        </is>
      </c>
      <c r="D2291" t="inlineStr">
        <is>
          <t>PA</t>
        </is>
      </c>
      <c r="E2291" t="inlineStr">
        <is>
          <t>Middle Atlantic</t>
        </is>
      </c>
      <c r="F2291" t="inlineStr">
        <is>
          <t>Rural Referral Center (RRC)</t>
        </is>
      </c>
      <c r="G2291" s="16" t="n">
        <v>1.0396</v>
      </c>
      <c r="H2291" s="16" t="n">
        <v>1.0372</v>
      </c>
      <c r="I2291" s="16" t="n">
        <v>2.8217</v>
      </c>
      <c r="J2291" s="16" t="n">
        <v>2.8445</v>
      </c>
      <c r="K2291" s="17" t="n">
        <v>3972</v>
      </c>
      <c r="L2291" s="16" t="n">
        <v>1</v>
      </c>
      <c r="M2291" s="18" t="n">
        <v>77659871.89689745</v>
      </c>
      <c r="N2291" s="18" t="n">
        <v>80658329.42620459</v>
      </c>
      <c r="O2291" s="19" t="n">
        <v>2998457.529307142</v>
      </c>
      <c r="P2291" s="20" t="n">
        <v>0.03861012716178498</v>
      </c>
      <c r="Q2291" s="27">
        <f>IF(O2291&gt;0,O2291,"")</f>
        <v/>
      </c>
      <c r="R2291" s="28">
        <f>IF(O2291&gt;0,P2291,"")</f>
        <v/>
      </c>
    </row>
    <row r="2292">
      <c r="A2292" t="inlineStr">
        <is>
          <t>390225</t>
        </is>
      </c>
      <c r="B2292" t="inlineStr">
        <is>
          <t>Wellspan Ephrata Community Hospital</t>
        </is>
      </c>
      <c r="C2292" t="inlineStr">
        <is>
          <t>Pennsylvania</t>
        </is>
      </c>
      <c r="D2292" t="inlineStr">
        <is>
          <t>PA</t>
        </is>
      </c>
      <c r="E2292" t="inlineStr">
        <is>
          <t>Middle Atlantic</t>
        </is>
      </c>
      <c r="F2292" t="inlineStr">
        <is>
          <t>Rural Referral Center (RRC)</t>
        </is>
      </c>
      <c r="G2292" s="16" t="n">
        <v>0.9925</v>
      </c>
      <c r="H2292" s="16" t="n">
        <v>0.9848</v>
      </c>
      <c r="I2292" s="16" t="n">
        <v>1.6841</v>
      </c>
      <c r="J2292" s="16" t="n">
        <v>1.6731</v>
      </c>
      <c r="K2292" s="17" t="n">
        <v>1405</v>
      </c>
      <c r="L2292" s="16" t="n">
        <v>1</v>
      </c>
      <c r="M2292" s="18" t="n">
        <v>15903462.47430434</v>
      </c>
      <c r="N2292" s="18" t="n">
        <v>16225050.76931354</v>
      </c>
      <c r="O2292" s="19" t="n">
        <v>321588.2950092033</v>
      </c>
      <c r="P2292" s="20" t="n">
        <v>0.02022127543161134</v>
      </c>
      <c r="Q2292" s="27">
        <f>IF(O2292&gt;0,O2292,"")</f>
        <v/>
      </c>
      <c r="R2292" s="28">
        <f>IF(O2292&gt;0,P2292,"")</f>
        <v/>
      </c>
    </row>
    <row r="2293">
      <c r="A2293" t="inlineStr">
        <is>
          <t>390226</t>
        </is>
      </c>
      <c r="B2293" t="inlineStr">
        <is>
          <t>Pennsylvania Hospital</t>
        </is>
      </c>
      <c r="C2293" t="inlineStr">
        <is>
          <t>Pennsylvania</t>
        </is>
      </c>
      <c r="D2293" t="inlineStr">
        <is>
          <t>PA</t>
        </is>
      </c>
      <c r="E2293" t="inlineStr">
        <is>
          <t>Middle Atlantic</t>
        </is>
      </c>
      <c r="F2293" t="inlineStr">
        <is>
          <t>Rural Referral Center (RRC)</t>
        </is>
      </c>
      <c r="G2293" s="16" t="n">
        <v>1.0396</v>
      </c>
      <c r="H2293" s="16" t="n">
        <v>1.0267</v>
      </c>
      <c r="I2293" s="16" t="n">
        <v>2.1428</v>
      </c>
      <c r="J2293" s="16" t="n">
        <v>2.1891</v>
      </c>
      <c r="K2293" s="17" t="n">
        <v>3057</v>
      </c>
      <c r="L2293" s="16" t="n">
        <v>1</v>
      </c>
      <c r="M2293" s="18" t="n">
        <v>45389319.14830559</v>
      </c>
      <c r="N2293" s="18" t="n">
        <v>47451240.06676614</v>
      </c>
      <c r="O2293" s="19" t="n">
        <v>2061920.918460548</v>
      </c>
      <c r="P2293" s="20" t="n">
        <v>0.04542744762756638</v>
      </c>
      <c r="Q2293" s="27">
        <f>IF(O2293&gt;0,O2293,"")</f>
        <v/>
      </c>
      <c r="R2293" s="28">
        <f>IF(O2293&gt;0,P2293,"")</f>
        <v/>
      </c>
    </row>
    <row r="2294">
      <c r="A2294" t="inlineStr">
        <is>
          <t>390228</t>
        </is>
      </c>
      <c r="B2294" t="inlineStr">
        <is>
          <t>St Clair Hospital</t>
        </is>
      </c>
      <c r="C2294" t="inlineStr">
        <is>
          <t>Pennsylvania</t>
        </is>
      </c>
      <c r="D2294" t="inlineStr">
        <is>
          <t>PA</t>
        </is>
      </c>
      <c r="E2294" t="inlineStr">
        <is>
          <t>Middle Atlantic</t>
        </is>
      </c>
      <c r="F2294" t="inlineStr">
        <is>
          <t>IPPS</t>
        </is>
      </c>
      <c r="G2294" s="16" t="n">
        <v>0.9223</v>
      </c>
      <c r="H2294" s="16" t="n">
        <v>0.9203</v>
      </c>
      <c r="I2294" s="16" t="n">
        <v>1.8429</v>
      </c>
      <c r="J2294" s="16" t="n">
        <v>1.8494</v>
      </c>
      <c r="K2294" s="17" t="n">
        <v>2104</v>
      </c>
      <c r="L2294" s="16" t="n">
        <v>1</v>
      </c>
      <c r="M2294" s="18" t="n">
        <v>24921646.80842714</v>
      </c>
      <c r="N2294" s="18" t="n">
        <v>25773182.08486246</v>
      </c>
      <c r="O2294" s="19" t="n">
        <v>851535.2764353193</v>
      </c>
      <c r="P2294" s="20" t="n">
        <v>0.03416849949688624</v>
      </c>
      <c r="Q2294" s="27">
        <f>IF(O2294&gt;0,O2294,"")</f>
        <v/>
      </c>
      <c r="R2294" s="28">
        <f>IF(O2294&gt;0,P2294,"")</f>
        <v/>
      </c>
    </row>
    <row r="2295">
      <c r="A2295" t="inlineStr">
        <is>
          <t>390231</t>
        </is>
      </c>
      <c r="B2295" t="inlineStr">
        <is>
          <t>Jefferson Abington Hospital</t>
        </is>
      </c>
      <c r="C2295" t="inlineStr">
        <is>
          <t>Pennsylvania</t>
        </is>
      </c>
      <c r="D2295" t="inlineStr">
        <is>
          <t>PA</t>
        </is>
      </c>
      <c r="E2295" t="inlineStr">
        <is>
          <t>Middle Atlantic</t>
        </is>
      </c>
      <c r="F2295" t="inlineStr">
        <is>
          <t>Rural Referral Center (RRC)</t>
        </is>
      </c>
      <c r="G2295" s="16" t="n">
        <v>0.969</v>
      </c>
      <c r="H2295" s="16" t="n">
        <v>1.1245</v>
      </c>
      <c r="I2295" s="16" t="n">
        <v>1.7671</v>
      </c>
      <c r="J2295" s="16" t="n">
        <v>1.7592</v>
      </c>
      <c r="K2295" s="17" t="n">
        <v>9119</v>
      </c>
      <c r="L2295" s="16" t="n">
        <v>1</v>
      </c>
      <c r="M2295" s="18" t="n">
        <v>106721423.9643933</v>
      </c>
      <c r="N2295" s="18" t="n">
        <v>120964507.5340701</v>
      </c>
      <c r="O2295" s="19" t="n">
        <v>14243083.56967679</v>
      </c>
      <c r="P2295" s="20" t="n">
        <v>0.133460396615668</v>
      </c>
      <c r="Q2295" s="27">
        <f>IF(O2295&gt;0,O2295,"")</f>
        <v/>
      </c>
      <c r="R2295" s="28">
        <f>IF(O2295&gt;0,P2295,"")</f>
        <v/>
      </c>
    </row>
    <row r="2296">
      <c r="A2296" t="inlineStr">
        <is>
          <t>390233</t>
        </is>
      </c>
      <c r="B2296" t="inlineStr">
        <is>
          <t>Upmc Hanover</t>
        </is>
      </c>
      <c r="C2296" t="inlineStr">
        <is>
          <t>Pennsylvania</t>
        </is>
      </c>
      <c r="D2296" t="inlineStr">
        <is>
          <t>PA</t>
        </is>
      </c>
      <c r="E2296" t="inlineStr">
        <is>
          <t>Middle Atlantic</t>
        </is>
      </c>
      <c r="F2296" t="inlineStr">
        <is>
          <t>IPPS</t>
        </is>
      </c>
      <c r="G2296" s="16" t="n">
        <v>0.9255</v>
      </c>
      <c r="H2296" s="16" t="n">
        <v>0.9203</v>
      </c>
      <c r="I2296" s="16" t="n">
        <v>1.5089</v>
      </c>
      <c r="J2296" s="16" t="n">
        <v>1.4979</v>
      </c>
      <c r="K2296" s="17" t="n">
        <v>2035</v>
      </c>
      <c r="L2296" s="16" t="n">
        <v>1</v>
      </c>
      <c r="M2296" s="18" t="n">
        <v>19776908.81068331</v>
      </c>
      <c r="N2296" s="18" t="n">
        <v>20190110.11597303</v>
      </c>
      <c r="O2296" s="19" t="n">
        <v>413201.3052897118</v>
      </c>
      <c r="P2296" s="20" t="n">
        <v>0.02089311880057333</v>
      </c>
      <c r="Q2296" s="27">
        <f>IF(O2296&gt;0,O2296,"")</f>
        <v/>
      </c>
      <c r="R2296" s="28">
        <f>IF(O2296&gt;0,P2296,"")</f>
        <v/>
      </c>
    </row>
    <row r="2297">
      <c r="A2297" t="inlineStr">
        <is>
          <t>390237</t>
        </is>
      </c>
      <c r="B2297" t="inlineStr">
        <is>
          <t>Regional Hospital Of Scranton</t>
        </is>
      </c>
      <c r="C2297" t="inlineStr">
        <is>
          <t>Pennsylvania</t>
        </is>
      </c>
      <c r="D2297" t="inlineStr">
        <is>
          <t>PA</t>
        </is>
      </c>
      <c r="E2297" t="inlineStr">
        <is>
          <t>Middle Atlantic</t>
        </is>
      </c>
      <c r="F2297" t="inlineStr">
        <is>
          <t>Rural Referral Center (RRC)</t>
        </is>
      </c>
      <c r="G2297" s="16" t="n">
        <v>0.9444</v>
      </c>
      <c r="H2297" s="16" t="n">
        <v>0.9500999999999999</v>
      </c>
      <c r="I2297" s="16" t="n">
        <v>1.8456</v>
      </c>
      <c r="J2297" s="16" t="n">
        <v>1.844</v>
      </c>
      <c r="K2297" s="17" t="n">
        <v>2347</v>
      </c>
      <c r="L2297" s="16" t="n">
        <v>1</v>
      </c>
      <c r="M2297" s="18" t="n">
        <v>28241464.33618078</v>
      </c>
      <c r="N2297" s="18" t="n">
        <v>29223054.60486331</v>
      </c>
      <c r="O2297" s="19" t="n">
        <v>981590.268682532</v>
      </c>
      <c r="P2297" s="20" t="n">
        <v>0.03475705993846057</v>
      </c>
      <c r="Q2297" s="27">
        <f>IF(O2297&gt;0,O2297,"")</f>
        <v/>
      </c>
      <c r="R2297" s="28">
        <f>IF(O2297&gt;0,P2297,"")</f>
        <v/>
      </c>
    </row>
    <row r="2298">
      <c r="A2298" t="inlineStr">
        <is>
          <t>390256</t>
        </is>
      </c>
      <c r="B2298" t="inlineStr">
        <is>
          <t>Milton S Hershey Medical Center</t>
        </is>
      </c>
      <c r="C2298" t="inlineStr">
        <is>
          <t>Pennsylvania</t>
        </is>
      </c>
      <c r="D2298" t="inlineStr">
        <is>
          <t>PA</t>
        </is>
      </c>
      <c r="E2298" t="inlineStr">
        <is>
          <t>Middle Atlantic</t>
        </is>
      </c>
      <c r="F2298" t="inlineStr">
        <is>
          <t>Rural Referral Center (RRC)</t>
        </is>
      </c>
      <c r="G2298" s="16" t="n">
        <v>1.0635</v>
      </c>
      <c r="H2298" s="16" t="n">
        <v>1.0103</v>
      </c>
      <c r="I2298" s="16" t="n">
        <v>2.2616</v>
      </c>
      <c r="J2298" s="16" t="n">
        <v>2.2682</v>
      </c>
      <c r="K2298" s="17" t="n">
        <v>5011</v>
      </c>
      <c r="L2298" s="16" t="n">
        <v>1</v>
      </c>
      <c r="M2298" s="18" t="n">
        <v>79733728.33494356</v>
      </c>
      <c r="N2298" s="18" t="n">
        <v>79734840.97840367</v>
      </c>
      <c r="O2298" s="19" t="n">
        <v>1112.64346010983</v>
      </c>
      <c r="P2298" s="20" t="n">
        <v>1.395448931518496e-05</v>
      </c>
      <c r="Q2298" s="27">
        <f>IF(O2298&gt;0,O2298,"")</f>
        <v/>
      </c>
      <c r="R2298" s="28">
        <f>IF(O2298&gt;0,P2298,"")</f>
        <v/>
      </c>
    </row>
    <row r="2299">
      <c r="A2299" t="inlineStr">
        <is>
          <t>390258</t>
        </is>
      </c>
      <c r="B2299" t="inlineStr">
        <is>
          <t>St Mary Medical Center</t>
        </is>
      </c>
      <c r="C2299" t="inlineStr">
        <is>
          <t>Pennsylvania</t>
        </is>
      </c>
      <c r="D2299" t="inlineStr">
        <is>
          <t>PA</t>
        </is>
      </c>
      <c r="E2299" t="inlineStr">
        <is>
          <t>Middle Atlantic</t>
        </is>
      </c>
      <c r="F2299" t="inlineStr">
        <is>
          <t>Rural Referral Center (RRC)</t>
        </is>
      </c>
      <c r="G2299" s="16" t="n">
        <v>1.092</v>
      </c>
      <c r="H2299" s="16" t="n">
        <v>1.0374</v>
      </c>
      <c r="I2299" s="16" t="n">
        <v>1.7463</v>
      </c>
      <c r="J2299" s="16" t="n">
        <v>1.7423</v>
      </c>
      <c r="K2299" s="17" t="n">
        <v>5087</v>
      </c>
      <c r="L2299" s="16" t="n">
        <v>1</v>
      </c>
      <c r="M2299" s="18" t="n">
        <v>63628695.10198555</v>
      </c>
      <c r="N2299" s="18" t="n">
        <v>63281194.53917678</v>
      </c>
      <c r="O2299" s="19" t="n">
        <v>-347500.562808767</v>
      </c>
      <c r="P2299" s="20" t="n">
        <v>-0.005461381256550758</v>
      </c>
      <c r="Q2299" s="27">
        <f>IF(O2299&gt;0,O2299,"")</f>
        <v/>
      </c>
      <c r="R2299" s="28">
        <f>IF(O2299&gt;0,P2299,"")</f>
        <v/>
      </c>
    </row>
    <row r="2300">
      <c r="A2300" t="inlineStr">
        <is>
          <t>390265</t>
        </is>
      </c>
      <c r="B2300" t="inlineStr">
        <is>
          <t>Jefferson Hospital</t>
        </is>
      </c>
      <c r="C2300" t="inlineStr">
        <is>
          <t>Pennsylvania</t>
        </is>
      </c>
      <c r="D2300" t="inlineStr">
        <is>
          <t>PA</t>
        </is>
      </c>
      <c r="E2300" t="inlineStr">
        <is>
          <t>Middle Atlantic</t>
        </is>
      </c>
      <c r="F2300" t="inlineStr">
        <is>
          <t>IPPS</t>
        </is>
      </c>
      <c r="G2300" s="16" t="n">
        <v>0.9223</v>
      </c>
      <c r="H2300" s="16" t="n">
        <v>0.9203</v>
      </c>
      <c r="I2300" s="16" t="n">
        <v>1.8296</v>
      </c>
      <c r="J2300" s="16" t="n">
        <v>1.8272</v>
      </c>
      <c r="K2300" s="17" t="n">
        <v>2068</v>
      </c>
      <c r="L2300" s="16" t="n">
        <v>1</v>
      </c>
      <c r="M2300" s="18" t="n">
        <v>24318451.4996729</v>
      </c>
      <c r="N2300" s="18" t="n">
        <v>25028111.10449877</v>
      </c>
      <c r="O2300" s="19" t="n">
        <v>709659.6048258729</v>
      </c>
      <c r="P2300" s="20" t="n">
        <v>0.02918194050453494</v>
      </c>
      <c r="Q2300" s="27">
        <f>IF(O2300&gt;0,O2300,"")</f>
        <v/>
      </c>
      <c r="R2300" s="28">
        <f>IF(O2300&gt;0,P2300,"")</f>
        <v/>
      </c>
    </row>
    <row r="2301">
      <c r="A2301" t="inlineStr">
        <is>
          <t>390266</t>
        </is>
      </c>
      <c r="B2301" t="inlineStr">
        <is>
          <t>Grove City Hospital</t>
        </is>
      </c>
      <c r="C2301" t="inlineStr">
        <is>
          <t>Pennsylvania</t>
        </is>
      </c>
      <c r="D2301" t="inlineStr">
        <is>
          <t>PA</t>
        </is>
      </c>
      <c r="E2301" t="inlineStr">
        <is>
          <t>Middle Atlantic</t>
        </is>
      </c>
      <c r="F2301" t="inlineStr">
        <is>
          <t>IPPS</t>
        </is>
      </c>
      <c r="G2301" s="16" t="n">
        <v>0.9223</v>
      </c>
      <c r="H2301" s="16" t="n">
        <v>0.9203</v>
      </c>
      <c r="I2301" s="16" t="n">
        <v>1.3438</v>
      </c>
      <c r="J2301" s="16" t="n">
        <v>1.3283</v>
      </c>
      <c r="K2301" s="17" t="n">
        <v>227</v>
      </c>
      <c r="L2301" s="16" t="n">
        <v>1</v>
      </c>
      <c r="M2301" s="18" t="n">
        <v>1960603.281983326</v>
      </c>
      <c r="N2301" s="18" t="n">
        <v>1997162.868841821</v>
      </c>
      <c r="O2301" s="19" t="n">
        <v>36559.58685849491</v>
      </c>
      <c r="P2301" s="20" t="n">
        <v>0.01864711091450975</v>
      </c>
      <c r="Q2301" s="27">
        <f>IF(O2301&gt;0,O2301,"")</f>
        <v/>
      </c>
      <c r="R2301" s="28">
        <f>IF(O2301&gt;0,P2301,"")</f>
        <v/>
      </c>
    </row>
    <row r="2302">
      <c r="A2302" t="inlineStr">
        <is>
          <t>390267</t>
        </is>
      </c>
      <c r="B2302" t="inlineStr">
        <is>
          <t>Forbes Hospital</t>
        </is>
      </c>
      <c r="C2302" t="inlineStr">
        <is>
          <t>Pennsylvania</t>
        </is>
      </c>
      <c r="D2302" t="inlineStr">
        <is>
          <t>PA</t>
        </is>
      </c>
      <c r="E2302" t="inlineStr">
        <is>
          <t>Middle Atlantic</t>
        </is>
      </c>
      <c r="F2302" t="inlineStr">
        <is>
          <t>IPPS</t>
        </is>
      </c>
      <c r="G2302" s="16" t="n">
        <v>0.9223</v>
      </c>
      <c r="H2302" s="16" t="n">
        <v>0.9203</v>
      </c>
      <c r="I2302" s="16" t="n">
        <v>1.9072</v>
      </c>
      <c r="J2302" s="16" t="n">
        <v>1.9125</v>
      </c>
      <c r="K2302" s="17" t="n">
        <v>2403</v>
      </c>
      <c r="L2302" s="16" t="n">
        <v>1</v>
      </c>
      <c r="M2302" s="18" t="n">
        <v>29456370.940632</v>
      </c>
      <c r="N2302" s="18" t="n">
        <v>30440141.56727087</v>
      </c>
      <c r="O2302" s="19" t="n">
        <v>983770.6266388632</v>
      </c>
      <c r="P2302" s="20" t="n">
        <v>0.03339755018096455</v>
      </c>
      <c r="Q2302" s="27">
        <f>IF(O2302&gt;0,O2302,"")</f>
        <v/>
      </c>
      <c r="R2302" s="28">
        <f>IF(O2302&gt;0,P2302,"")</f>
        <v/>
      </c>
    </row>
    <row r="2303">
      <c r="A2303" t="inlineStr">
        <is>
          <t>390268</t>
        </is>
      </c>
      <c r="B2303" t="inlineStr">
        <is>
          <t>Mount Nittany Medical Center</t>
        </is>
      </c>
      <c r="C2303" t="inlineStr">
        <is>
          <t>Pennsylvania</t>
        </is>
      </c>
      <c r="D2303" t="inlineStr">
        <is>
          <t>PA</t>
        </is>
      </c>
      <c r="E2303" t="inlineStr">
        <is>
          <t>Middle Atlantic</t>
        </is>
      </c>
      <c r="F2303" t="inlineStr">
        <is>
          <t>Sole Community Hospital (SCH)</t>
        </is>
      </c>
      <c r="G2303" s="16" t="n">
        <v>1.0912</v>
      </c>
      <c r="H2303" s="16" t="n">
        <v>1.0565</v>
      </c>
      <c r="I2303" s="16" t="n">
        <v>1.6464</v>
      </c>
      <c r="J2303" s="16" t="n">
        <v>1.6296</v>
      </c>
      <c r="K2303" s="17" t="n">
        <v>2312</v>
      </c>
      <c r="L2303" s="16" t="n">
        <v>1</v>
      </c>
      <c r="M2303" s="18" t="n">
        <v>27250807.60414934</v>
      </c>
      <c r="N2303" s="18" t="n">
        <v>27231343.98918338</v>
      </c>
      <c r="O2303" s="19" t="n">
        <v>-19463.61496595666</v>
      </c>
      <c r="P2303" s="20" t="n">
        <v>-0.0007142399318467551</v>
      </c>
      <c r="Q2303" s="27">
        <f>IF(O2303&gt;0,O2303,"")</f>
        <v/>
      </c>
      <c r="R2303" s="28">
        <f>IF(O2303&gt;0,P2303,"")</f>
        <v/>
      </c>
    </row>
    <row r="2304">
      <c r="A2304" t="inlineStr">
        <is>
          <t>390270</t>
        </is>
      </c>
      <c r="B2304" t="inlineStr">
        <is>
          <t>Geisinger Wyoming Valley Medical Center</t>
        </is>
      </c>
      <c r="C2304" t="inlineStr">
        <is>
          <t>Pennsylvania</t>
        </is>
      </c>
      <c r="D2304" t="inlineStr">
        <is>
          <t>PA</t>
        </is>
      </c>
      <c r="E2304" t="inlineStr">
        <is>
          <t>Middle Atlantic</t>
        </is>
      </c>
      <c r="F2304" t="inlineStr">
        <is>
          <t>Rural Referral Center (RRC)</t>
        </is>
      </c>
      <c r="G2304" s="16" t="n">
        <v>0.9444</v>
      </c>
      <c r="H2304" s="16" t="n">
        <v>0.9500999999999999</v>
      </c>
      <c r="I2304" s="16" t="n">
        <v>1.9117</v>
      </c>
      <c r="J2304" s="16" t="n">
        <v>1.9079</v>
      </c>
      <c r="K2304" s="17" t="n">
        <v>5059</v>
      </c>
      <c r="L2304" s="16" t="n">
        <v>1</v>
      </c>
      <c r="M2304" s="18" t="n">
        <v>63055207.59338003</v>
      </c>
      <c r="N2304" s="18" t="n">
        <v>65173626.98909719</v>
      </c>
      <c r="O2304" s="19" t="n">
        <v>2118419.395717151</v>
      </c>
      <c r="P2304" s="20" t="n">
        <v>0.03359626391809005</v>
      </c>
      <c r="Q2304" s="27">
        <f>IF(O2304&gt;0,O2304,"")</f>
        <v/>
      </c>
      <c r="R2304" s="28">
        <f>IF(O2304&gt;0,P2304,"")</f>
        <v/>
      </c>
    </row>
    <row r="2305">
      <c r="A2305" t="inlineStr">
        <is>
          <t>390272</t>
        </is>
      </c>
      <c r="B2305" t="inlineStr">
        <is>
          <t>Valley Forge Medical Center</t>
        </is>
      </c>
      <c r="C2305" t="inlineStr">
        <is>
          <t>Pennsylvania</t>
        </is>
      </c>
      <c r="D2305" t="inlineStr">
        <is>
          <t>PA</t>
        </is>
      </c>
      <c r="E2305" t="inlineStr">
        <is>
          <t>Middle Atlantic</t>
        </is>
      </c>
      <c r="F2305" t="inlineStr">
        <is>
          <t>IPPS</t>
        </is>
      </c>
      <c r="G2305" s="16" t="n">
        <v>0.969</v>
      </c>
      <c r="H2305" s="16" t="n">
        <v>0.9687</v>
      </c>
      <c r="I2305" s="16" t="n">
        <v>1.3724</v>
      </c>
      <c r="J2305" s="16" t="n">
        <v>1.3611</v>
      </c>
      <c r="K2305" s="17" t="n">
        <v>292</v>
      </c>
      <c r="L2305" s="16" t="n">
        <v>1</v>
      </c>
      <c r="M2305" s="18" t="n">
        <v>2654036.122958361</v>
      </c>
      <c r="N2305" s="18" t="n">
        <v>2715577.217215981</v>
      </c>
      <c r="O2305" s="19" t="n">
        <v>61541.09425762016</v>
      </c>
      <c r="P2305" s="20" t="n">
        <v>0.02318773799846495</v>
      </c>
      <c r="Q2305" s="27">
        <f>IF(O2305&gt;0,O2305,"")</f>
        <v/>
      </c>
      <c r="R2305" s="28">
        <f>IF(O2305&gt;0,P2305,"")</f>
        <v/>
      </c>
    </row>
    <row r="2306">
      <c r="A2306" t="inlineStr">
        <is>
          <t>390278</t>
        </is>
      </c>
      <c r="B2306" t="inlineStr">
        <is>
          <t>Eagleville Hospital</t>
        </is>
      </c>
      <c r="C2306" t="inlineStr">
        <is>
          <t>Pennsylvania</t>
        </is>
      </c>
      <c r="D2306" t="inlineStr">
        <is>
          <t>PA</t>
        </is>
      </c>
      <c r="E2306" t="inlineStr">
        <is>
          <t>Middle Atlantic</t>
        </is>
      </c>
      <c r="F2306" t="inlineStr">
        <is>
          <t>IPPS</t>
        </is>
      </c>
      <c r="G2306" s="16" t="n">
        <v>0.969</v>
      </c>
      <c r="H2306" s="16" t="n">
        <v>0.9687</v>
      </c>
      <c r="I2306" s="16" t="n">
        <v>1.0404</v>
      </c>
      <c r="J2306" s="16" t="n">
        <v>1.0143</v>
      </c>
      <c r="K2306" s="17" t="n">
        <v>57</v>
      </c>
      <c r="L2306" s="16" t="n">
        <v>1</v>
      </c>
      <c r="M2306" s="18" t="n">
        <v>392752.0566724802</v>
      </c>
      <c r="N2306" s="18" t="n">
        <v>395030.4305921572</v>
      </c>
      <c r="O2306" s="19" t="n">
        <v>2278.373919676931</v>
      </c>
      <c r="P2306" s="20" t="n">
        <v>0.005801048984899115</v>
      </c>
      <c r="Q2306" s="27">
        <f>IF(O2306&gt;0,O2306,"")</f>
        <v/>
      </c>
      <c r="R2306" s="28">
        <f>IF(O2306&gt;0,P2306,"")</f>
        <v/>
      </c>
    </row>
    <row r="2307">
      <c r="A2307" t="inlineStr">
        <is>
          <t>390304</t>
        </is>
      </c>
      <c r="B2307" t="inlineStr">
        <is>
          <t>Roxborough Memorial Hospital</t>
        </is>
      </c>
      <c r="C2307" t="inlineStr">
        <is>
          <t>Pennsylvania</t>
        </is>
      </c>
      <c r="D2307" t="inlineStr">
        <is>
          <t>PA</t>
        </is>
      </c>
      <c r="E2307" t="inlineStr">
        <is>
          <t>Middle Atlantic</t>
        </is>
      </c>
      <c r="F2307" t="inlineStr">
        <is>
          <t>IPPS</t>
        </is>
      </c>
      <c r="G2307" s="16" t="n">
        <v>1.0093</v>
      </c>
      <c r="H2307" s="16" t="n">
        <v>1.03</v>
      </c>
      <c r="I2307" s="16" t="n">
        <v>1.6378</v>
      </c>
      <c r="J2307" s="16" t="n">
        <v>1.6246</v>
      </c>
      <c r="K2307" s="17" t="n">
        <v>616</v>
      </c>
      <c r="L2307" s="16" t="n">
        <v>1</v>
      </c>
      <c r="M2307" s="18" t="n">
        <v>6854421.362435295</v>
      </c>
      <c r="N2307" s="18" t="n">
        <v>7111188.782371273</v>
      </c>
      <c r="O2307" s="19" t="n">
        <v>256767.419935978</v>
      </c>
      <c r="P2307" s="20" t="n">
        <v>0.03746011608553221</v>
      </c>
      <c r="Q2307" s="27">
        <f>IF(O2307&gt;0,O2307,"")</f>
        <v/>
      </c>
      <c r="R2307" s="28">
        <f>IF(O2307&gt;0,P2307,"")</f>
        <v/>
      </c>
    </row>
    <row r="2308">
      <c r="A2308" t="inlineStr">
        <is>
          <t>390307</t>
        </is>
      </c>
      <c r="B2308" t="inlineStr">
        <is>
          <t>Edgewood Surgical Hospital</t>
        </is>
      </c>
      <c r="C2308" t="inlineStr">
        <is>
          <t>Pennsylvania</t>
        </is>
      </c>
      <c r="D2308" t="inlineStr">
        <is>
          <t>PA</t>
        </is>
      </c>
      <c r="E2308" t="inlineStr">
        <is>
          <t>Middle Atlantic</t>
        </is>
      </c>
      <c r="F2308" t="inlineStr">
        <is>
          <t>IPPS</t>
        </is>
      </c>
      <c r="G2308" s="16" t="n">
        <v>0.9223</v>
      </c>
      <c r="H2308" s="16" t="n">
        <v>0.9203</v>
      </c>
      <c r="I2308" s="16" t="n">
        <v>2.5981</v>
      </c>
      <c r="J2308" s="16" t="n">
        <v>2.6376</v>
      </c>
      <c r="K2308" s="17" t="n">
        <v>27</v>
      </c>
      <c r="L2308" s="16" t="n">
        <v>1</v>
      </c>
      <c r="M2308" s="18" t="n">
        <v>450867.4245723834</v>
      </c>
      <c r="N2308" s="18" t="n">
        <v>471698.1267405956</v>
      </c>
      <c r="O2308" s="19" t="n">
        <v>20830.70216821216</v>
      </c>
      <c r="P2308" s="20" t="n">
        <v>0.04620139099197206</v>
      </c>
      <c r="Q2308" s="27">
        <f>IF(O2308&gt;0,O2308,"")</f>
        <v/>
      </c>
      <c r="R2308" s="28">
        <f>IF(O2308&gt;0,P2308,"")</f>
        <v/>
      </c>
    </row>
    <row r="2309">
      <c r="A2309" t="inlineStr">
        <is>
          <t>390316</t>
        </is>
      </c>
      <c r="B2309" t="inlineStr">
        <is>
          <t>Surgical Institute Of Reading</t>
        </is>
      </c>
      <c r="C2309" t="inlineStr">
        <is>
          <t>Pennsylvania</t>
        </is>
      </c>
      <c r="D2309" t="inlineStr">
        <is>
          <t>PA</t>
        </is>
      </c>
      <c r="E2309" t="inlineStr">
        <is>
          <t>Middle Atlantic</t>
        </is>
      </c>
      <c r="F2309" t="inlineStr">
        <is>
          <t>IPPS</t>
        </is>
      </c>
      <c r="G2309" s="16" t="n">
        <v>1.0087</v>
      </c>
      <c r="H2309" s="16" t="n">
        <v>0.9887</v>
      </c>
      <c r="I2309" s="16" t="n">
        <v>2.4486</v>
      </c>
      <c r="J2309" s="16" t="n">
        <v>2.536</v>
      </c>
      <c r="K2309" s="17" t="n">
        <v>181</v>
      </c>
      <c r="L2309" s="16" t="n">
        <v>1</v>
      </c>
      <c r="M2309" s="18" t="n">
        <v>3009918.070566129</v>
      </c>
      <c r="N2309" s="18" t="n">
        <v>3175956.079025664</v>
      </c>
      <c r="O2309" s="19" t="n">
        <v>166038.008459535</v>
      </c>
      <c r="P2309" s="20" t="n">
        <v>0.05516363055965347</v>
      </c>
      <c r="Q2309" s="27">
        <f>IF(O2309&gt;0,O2309,"")</f>
        <v/>
      </c>
      <c r="R2309" s="28">
        <f>IF(O2309&gt;0,P2309,"")</f>
        <v/>
      </c>
    </row>
    <row r="2310">
      <c r="A2310" t="inlineStr">
        <is>
          <t>390322</t>
        </is>
      </c>
      <c r="B2310" t="inlineStr">
        <is>
          <t>Rothman Orthopaedic Specialty Hospital Llc</t>
        </is>
      </c>
      <c r="C2310" t="inlineStr">
        <is>
          <t>Pennsylvania</t>
        </is>
      </c>
      <c r="D2310" t="inlineStr">
        <is>
          <t>PA</t>
        </is>
      </c>
      <c r="E2310" t="inlineStr">
        <is>
          <t>Middle Atlantic</t>
        </is>
      </c>
      <c r="F2310" t="inlineStr">
        <is>
          <t>IPPS</t>
        </is>
      </c>
      <c r="G2310" s="16" t="n">
        <v>0.9461000000000001</v>
      </c>
      <c r="H2310" s="16" t="n">
        <v>0.9203</v>
      </c>
      <c r="I2310" s="16" t="n">
        <v>2.5419</v>
      </c>
      <c r="J2310" s="16" t="n">
        <v>2.6087</v>
      </c>
      <c r="K2310" s="17" t="n">
        <v>140</v>
      </c>
      <c r="L2310" s="16" t="n">
        <v>1</v>
      </c>
      <c r="M2310" s="18" t="n">
        <v>2322720.043859731</v>
      </c>
      <c r="N2310" s="18" t="n">
        <v>2419043.216222757</v>
      </c>
      <c r="O2310" s="19" t="n">
        <v>96323.1723630256</v>
      </c>
      <c r="P2310" s="20" t="n">
        <v>0.04146998800723423</v>
      </c>
      <c r="Q2310" s="27">
        <f>IF(O2310&gt;0,O2310,"")</f>
        <v/>
      </c>
      <c r="R2310" s="28">
        <f>IF(O2310&gt;0,P2310,"")</f>
        <v/>
      </c>
    </row>
    <row r="2311">
      <c r="A2311" t="inlineStr">
        <is>
          <t>390323</t>
        </is>
      </c>
      <c r="B2311" t="inlineStr">
        <is>
          <t>Advanced Surgical Hospital</t>
        </is>
      </c>
      <c r="C2311" t="inlineStr">
        <is>
          <t>Pennsylvania</t>
        </is>
      </c>
      <c r="D2311" t="inlineStr">
        <is>
          <t>PA</t>
        </is>
      </c>
      <c r="E2311" t="inlineStr">
        <is>
          <t>Middle Atlantic</t>
        </is>
      </c>
      <c r="F2311" t="inlineStr">
        <is>
          <t>IPPS</t>
        </is>
      </c>
      <c r="G2311" s="16" t="n">
        <v>0.9223</v>
      </c>
      <c r="H2311" s="16" t="n">
        <v>0.9203</v>
      </c>
      <c r="I2311" s="16" t="n">
        <v>2.051</v>
      </c>
      <c r="J2311" s="16" t="n">
        <v>2.0961</v>
      </c>
      <c r="K2311" s="17" t="n">
        <v>215</v>
      </c>
      <c r="L2311" s="16" t="n">
        <v>1</v>
      </c>
      <c r="M2311" s="18" t="n">
        <v>2834218.650902455</v>
      </c>
      <c r="N2311" s="18" t="n">
        <v>2984983.337041908</v>
      </c>
      <c r="O2311" s="19" t="n">
        <v>150764.6861394532</v>
      </c>
      <c r="P2311" s="20" t="n">
        <v>0.05319444429294388</v>
      </c>
      <c r="Q2311" s="27">
        <f>IF(O2311&gt;0,O2311,"")</f>
        <v/>
      </c>
      <c r="R2311" s="28">
        <f>IF(O2311&gt;0,P2311,"")</f>
        <v/>
      </c>
    </row>
    <row r="2312">
      <c r="A2312" t="inlineStr">
        <is>
          <t>390324</t>
        </is>
      </c>
      <c r="B2312" t="inlineStr">
        <is>
          <t>Physician'S Care Surgical Hospital</t>
        </is>
      </c>
      <c r="C2312" t="inlineStr">
        <is>
          <t>Pennsylvania</t>
        </is>
      </c>
      <c r="D2312" t="inlineStr">
        <is>
          <t>PA</t>
        </is>
      </c>
      <c r="E2312" t="inlineStr">
        <is>
          <t>Middle Atlantic</t>
        </is>
      </c>
      <c r="F2312" t="inlineStr">
        <is>
          <t>IPPS</t>
        </is>
      </c>
      <c r="G2312" s="16" t="n">
        <v>0.969</v>
      </c>
      <c r="H2312" s="16" t="n">
        <v>0.9687</v>
      </c>
      <c r="I2312" s="16" t="n">
        <v>2.9274</v>
      </c>
      <c r="J2312" s="16" t="n">
        <v>2.9655</v>
      </c>
      <c r="K2312" s="17" t="n">
        <v>74</v>
      </c>
      <c r="L2312" s="16" t="n">
        <v>1</v>
      </c>
      <c r="M2312" s="18" t="n">
        <v>1434686.649399748</v>
      </c>
      <c r="N2312" s="18" t="n">
        <v>1499404.876963927</v>
      </c>
      <c r="O2312" s="19" t="n">
        <v>64718.22756417841</v>
      </c>
      <c r="P2312" s="20" t="n">
        <v>0.04510966042045178</v>
      </c>
      <c r="Q2312" s="27">
        <f>IF(O2312&gt;0,O2312,"")</f>
        <v/>
      </c>
      <c r="R2312" s="28">
        <f>IF(O2312&gt;0,P2312,"")</f>
        <v/>
      </c>
    </row>
    <row r="2313">
      <c r="A2313" t="inlineStr">
        <is>
          <t>390325</t>
        </is>
      </c>
      <c r="B2313" t="inlineStr">
        <is>
          <t>Oss Orthopaedic Hospital</t>
        </is>
      </c>
      <c r="C2313" t="inlineStr">
        <is>
          <t>Pennsylvania</t>
        </is>
      </c>
      <c r="D2313" t="inlineStr">
        <is>
          <t>PA</t>
        </is>
      </c>
      <c r="E2313" t="inlineStr">
        <is>
          <t>Middle Atlantic</t>
        </is>
      </c>
      <c r="F2313" t="inlineStr">
        <is>
          <t>IPPS</t>
        </is>
      </c>
      <c r="G2313" s="16" t="n">
        <v>0.9315</v>
      </c>
      <c r="H2313" s="16" t="n">
        <v>0.9241</v>
      </c>
      <c r="I2313" s="16" t="n">
        <v>2.4425</v>
      </c>
      <c r="J2313" s="16" t="n">
        <v>2.5339</v>
      </c>
      <c r="K2313" s="17" t="n">
        <v>308</v>
      </c>
      <c r="L2313" s="16" t="n">
        <v>1</v>
      </c>
      <c r="M2313" s="18" t="n">
        <v>4864176.733011057</v>
      </c>
      <c r="N2313" s="18" t="n">
        <v>5182110.816760726</v>
      </c>
      <c r="O2313" s="19" t="n">
        <v>317934.0837496696</v>
      </c>
      <c r="P2313" s="20" t="n">
        <v>0.06536236267732398</v>
      </c>
      <c r="Q2313" s="27">
        <f>IF(O2313&gt;0,O2313,"")</f>
        <v/>
      </c>
      <c r="R2313" s="28">
        <f>IF(O2313&gt;0,P2313,"")</f>
        <v/>
      </c>
    </row>
    <row r="2314">
      <c r="A2314" t="inlineStr">
        <is>
          <t>390326</t>
        </is>
      </c>
      <c r="B2314" t="inlineStr">
        <is>
          <t>St Luke'S Hospital - Anderson Campus</t>
        </is>
      </c>
      <c r="C2314" t="inlineStr">
        <is>
          <t>Pennsylvania</t>
        </is>
      </c>
      <c r="D2314" t="inlineStr">
        <is>
          <t>PA</t>
        </is>
      </c>
      <c r="E2314" t="inlineStr">
        <is>
          <t>Middle Atlantic</t>
        </is>
      </c>
      <c r="F2314" t="inlineStr">
        <is>
          <t>IPPS</t>
        </is>
      </c>
      <c r="G2314" s="16" t="n">
        <v>0.9923</v>
      </c>
      <c r="H2314" s="16" t="n">
        <v>1.0017</v>
      </c>
      <c r="I2314" s="16" t="n">
        <v>1.4998</v>
      </c>
      <c r="J2314" s="16" t="n">
        <v>1.4869</v>
      </c>
      <c r="K2314" s="17" t="n">
        <v>3102</v>
      </c>
      <c r="L2314" s="16" t="n">
        <v>1</v>
      </c>
      <c r="M2314" s="18" t="n">
        <v>31265726.43503465</v>
      </c>
      <c r="N2314" s="18" t="n">
        <v>32174410.58132194</v>
      </c>
      <c r="O2314" s="19" t="n">
        <v>908684.146287296</v>
      </c>
      <c r="P2314" s="20" t="n">
        <v>0.02906326671076718</v>
      </c>
      <c r="Q2314" s="27">
        <f>IF(O2314&gt;0,O2314,"")</f>
        <v/>
      </c>
      <c r="R2314" s="28">
        <f>IF(O2314&gt;0,P2314,"")</f>
        <v/>
      </c>
    </row>
    <row r="2315">
      <c r="A2315" t="inlineStr">
        <is>
          <t>390327</t>
        </is>
      </c>
      <c r="B2315" t="inlineStr">
        <is>
          <t>Wellspan Surgery And Rehabilitation Hospital</t>
        </is>
      </c>
      <c r="C2315" t="inlineStr">
        <is>
          <t>Pennsylvania</t>
        </is>
      </c>
      <c r="D2315" t="inlineStr">
        <is>
          <t>PA</t>
        </is>
      </c>
      <c r="E2315" t="inlineStr">
        <is>
          <t>Middle Atlantic</t>
        </is>
      </c>
      <c r="F2315" t="inlineStr">
        <is>
          <t>IPPS</t>
        </is>
      </c>
      <c r="G2315" s="16" t="n">
        <v>0.9315</v>
      </c>
      <c r="H2315" s="16" t="n">
        <v>0.9241</v>
      </c>
      <c r="I2315" s="16" t="n">
        <v>2.4955</v>
      </c>
      <c r="J2315" s="16" t="n">
        <v>2.5175</v>
      </c>
      <c r="K2315" s="17" t="n">
        <v>64</v>
      </c>
      <c r="L2315" s="16" t="n">
        <v>1</v>
      </c>
      <c r="M2315" s="18" t="n">
        <v>1032670.106451849</v>
      </c>
      <c r="N2315" s="18" t="n">
        <v>1069832.928856765</v>
      </c>
      <c r="O2315" s="19" t="n">
        <v>37162.82240491547</v>
      </c>
      <c r="P2315" s="20" t="n">
        <v>0.03598711938375285</v>
      </c>
      <c r="Q2315" s="27">
        <f>IF(O2315&gt;0,O2315,"")</f>
        <v/>
      </c>
      <c r="R2315" s="28">
        <f>IF(O2315&gt;0,P2315,"")</f>
        <v/>
      </c>
    </row>
    <row r="2316">
      <c r="A2316" t="inlineStr">
        <is>
          <t>390328</t>
        </is>
      </c>
      <c r="B2316" t="inlineStr">
        <is>
          <t>Upmc East</t>
        </is>
      </c>
      <c r="C2316" t="inlineStr">
        <is>
          <t>Pennsylvania</t>
        </is>
      </c>
      <c r="D2316" t="inlineStr">
        <is>
          <t>PA</t>
        </is>
      </c>
      <c r="E2316" t="inlineStr">
        <is>
          <t>Middle Atlantic</t>
        </is>
      </c>
      <c r="F2316" t="inlineStr">
        <is>
          <t>IPPS</t>
        </is>
      </c>
      <c r="G2316" s="16" t="n">
        <v>0.9223</v>
      </c>
      <c r="H2316" s="16" t="n">
        <v>0.9203</v>
      </c>
      <c r="I2316" s="16" t="n">
        <v>1.6147</v>
      </c>
      <c r="J2316" s="16" t="n">
        <v>1.6099</v>
      </c>
      <c r="K2316" s="17" t="n">
        <v>1365</v>
      </c>
      <c r="L2316" s="16" t="n">
        <v>1</v>
      </c>
      <c r="M2316" s="18" t="n">
        <v>14166211.7127451</v>
      </c>
      <c r="N2316" s="18" t="n">
        <v>14555361.79688002</v>
      </c>
      <c r="O2316" s="19" t="n">
        <v>389150.0841349158</v>
      </c>
      <c r="P2316" s="20" t="n">
        <v>0.02747029989568799</v>
      </c>
      <c r="Q2316" s="27">
        <f>IF(O2316&gt;0,O2316,"")</f>
        <v/>
      </c>
      <c r="R2316" s="28">
        <f>IF(O2316&gt;0,P2316,"")</f>
        <v/>
      </c>
    </row>
    <row r="2317">
      <c r="A2317" t="inlineStr">
        <is>
          <t>390329</t>
        </is>
      </c>
      <c r="B2317" t="inlineStr">
        <is>
          <t>Jefferson Einstein Montgomery Hospital</t>
        </is>
      </c>
      <c r="C2317" t="inlineStr">
        <is>
          <t>Pennsylvania</t>
        </is>
      </c>
      <c r="D2317" t="inlineStr">
        <is>
          <t>PA</t>
        </is>
      </c>
      <c r="E2317" t="inlineStr">
        <is>
          <t>Middle Atlantic</t>
        </is>
      </c>
      <c r="F2317" t="inlineStr">
        <is>
          <t>IPPS</t>
        </is>
      </c>
      <c r="G2317" s="16" t="n">
        <v>0.969</v>
      </c>
      <c r="H2317" s="16" t="n">
        <v>0.9687</v>
      </c>
      <c r="I2317" s="16" t="n">
        <v>1.8047</v>
      </c>
      <c r="J2317" s="16" t="n">
        <v>1.8023</v>
      </c>
      <c r="K2317" s="17" t="n">
        <v>3050</v>
      </c>
      <c r="L2317" s="16" t="n">
        <v>1</v>
      </c>
      <c r="M2317" s="18" t="n">
        <v>36454246.54256319</v>
      </c>
      <c r="N2317" s="18" t="n">
        <v>37559187.86651838</v>
      </c>
      <c r="O2317" s="19" t="n">
        <v>1104941.323955186</v>
      </c>
      <c r="P2317" s="20" t="n">
        <v>0.03031035966317614</v>
      </c>
      <c r="Q2317" s="27">
        <f>IF(O2317&gt;0,O2317,"")</f>
        <v/>
      </c>
      <c r="R2317" s="28">
        <f>IF(O2317&gt;0,P2317,"")</f>
        <v/>
      </c>
    </row>
    <row r="2318">
      <c r="A2318" t="inlineStr">
        <is>
          <t>390330</t>
        </is>
      </c>
      <c r="B2318" t="inlineStr">
        <is>
          <t>St Luke'S Hospital - Monroe Campus</t>
        </is>
      </c>
      <c r="C2318" t="inlineStr">
        <is>
          <t>Pennsylvania</t>
        </is>
      </c>
      <c r="D2318" t="inlineStr">
        <is>
          <t>PA</t>
        </is>
      </c>
      <c r="E2318" t="inlineStr">
        <is>
          <t>Middle Atlantic</t>
        </is>
      </c>
      <c r="F2318" t="inlineStr">
        <is>
          <t>IPPS</t>
        </is>
      </c>
      <c r="G2318" s="16" t="n">
        <v>1.0396</v>
      </c>
      <c r="H2318" s="16" t="n">
        <v>1.0795</v>
      </c>
      <c r="I2318" s="16" t="n">
        <v>1.465</v>
      </c>
      <c r="J2318" s="16" t="n">
        <v>1.453</v>
      </c>
      <c r="K2318" s="17" t="n">
        <v>2536</v>
      </c>
      <c r="L2318" s="16" t="n">
        <v>1</v>
      </c>
      <c r="M2318" s="18" t="n">
        <v>25743255.42166799</v>
      </c>
      <c r="N2318" s="18" t="n">
        <v>27022444.17481183</v>
      </c>
      <c r="O2318" s="19" t="n">
        <v>1279188.753143836</v>
      </c>
      <c r="P2318" s="20" t="n">
        <v>0.04969024826856777</v>
      </c>
      <c r="Q2318" s="27">
        <f>IF(O2318&gt;0,O2318,"")</f>
        <v/>
      </c>
      <c r="R2318" s="28">
        <f>IF(O2318&gt;0,P2318,"")</f>
        <v/>
      </c>
    </row>
    <row r="2319">
      <c r="A2319" t="inlineStr">
        <is>
          <t>390331</t>
        </is>
      </c>
      <c r="B2319" t="inlineStr">
        <is>
          <t>Wills Eye Hospital</t>
        </is>
      </c>
      <c r="C2319" t="inlineStr">
        <is>
          <t>Pennsylvania</t>
        </is>
      </c>
      <c r="D2319" t="inlineStr">
        <is>
          <t>PA</t>
        </is>
      </c>
      <c r="E2319" t="inlineStr">
        <is>
          <t>Middle Atlantic</t>
        </is>
      </c>
      <c r="F2319" t="inlineStr">
        <is>
          <t>IPPS</t>
        </is>
      </c>
      <c r="G2319" s="16" t="n">
        <v>1.0093</v>
      </c>
      <c r="H2319" s="16" t="n">
        <v>1.03</v>
      </c>
      <c r="I2319" s="16" t="n">
        <v>1.426</v>
      </c>
      <c r="J2319" s="16" t="n">
        <v>1.3917</v>
      </c>
      <c r="K2319" s="17" t="n">
        <v>32</v>
      </c>
      <c r="L2319" s="16" t="n">
        <v>1</v>
      </c>
      <c r="M2319" s="18" t="n">
        <v>310026.4327608537</v>
      </c>
      <c r="N2319" s="18" t="n">
        <v>316454.0459406144</v>
      </c>
      <c r="O2319" s="19" t="n">
        <v>6427.613179760636</v>
      </c>
      <c r="P2319" s="20" t="n">
        <v>0.02073246826898379</v>
      </c>
      <c r="Q2319" s="27">
        <f>IF(O2319&gt;0,O2319,"")</f>
        <v/>
      </c>
      <c r="R2319" s="28">
        <f>IF(O2319&gt;0,P2319,"")</f>
        <v/>
      </c>
    </row>
    <row r="2320">
      <c r="A2320" t="inlineStr">
        <is>
          <t>390332</t>
        </is>
      </c>
      <c r="B2320" t="inlineStr">
        <is>
          <t>Geisinger St. Luke'S  Hospital</t>
        </is>
      </c>
      <c r="C2320" t="inlineStr">
        <is>
          <t>Pennsylvania</t>
        </is>
      </c>
      <c r="D2320" t="inlineStr">
        <is>
          <t>PA</t>
        </is>
      </c>
      <c r="E2320" t="inlineStr">
        <is>
          <t>Middle Atlantic</t>
        </is>
      </c>
      <c r="F2320" t="inlineStr">
        <is>
          <t>IPPS</t>
        </is>
      </c>
      <c r="G2320" s="16" t="n">
        <v>0.9925</v>
      </c>
      <c r="H2320" s="16" t="n">
        <v>0.9500999999999999</v>
      </c>
      <c r="I2320" s="16" t="n">
        <v>1.4969</v>
      </c>
      <c r="J2320" s="16" t="n">
        <v>1.4809</v>
      </c>
      <c r="K2320" s="17" t="n">
        <v>1422</v>
      </c>
      <c r="L2320" s="16" t="n">
        <v>1</v>
      </c>
      <c r="M2320" s="18" t="n">
        <v>14306713.26582112</v>
      </c>
      <c r="N2320" s="18" t="n">
        <v>14219257.94975596</v>
      </c>
      <c r="O2320" s="19" t="n">
        <v>-87455.31606515683</v>
      </c>
      <c r="P2320" s="20" t="n">
        <v>-0.006112886617647428</v>
      </c>
      <c r="Q2320" s="27">
        <f>IF(O2320&gt;0,O2320,"")</f>
        <v/>
      </c>
      <c r="R2320" s="28">
        <f>IF(O2320&gt;0,P2320,"")</f>
        <v/>
      </c>
    </row>
    <row r="2321">
      <c r="A2321" t="inlineStr">
        <is>
          <t>390333</t>
        </is>
      </c>
      <c r="B2321" t="inlineStr">
        <is>
          <t>Ahn Emerus Westmoreland, Llc</t>
        </is>
      </c>
      <c r="C2321" t="inlineStr">
        <is>
          <t>Pennsylvania</t>
        </is>
      </c>
      <c r="D2321" t="inlineStr">
        <is>
          <t>PA</t>
        </is>
      </c>
      <c r="E2321" t="inlineStr">
        <is>
          <t>Middle Atlantic</t>
        </is>
      </c>
      <c r="F2321" t="inlineStr">
        <is>
          <t>IPPS</t>
        </is>
      </c>
      <c r="G2321" s="16" t="n">
        <v>0.9223</v>
      </c>
      <c r="H2321" s="16" t="n">
        <v>0.9203</v>
      </c>
      <c r="I2321" s="16" t="n">
        <v>1.2653</v>
      </c>
      <c r="J2321" s="16" t="n">
        <v>1.2448</v>
      </c>
      <c r="K2321" s="17" t="n">
        <v>90</v>
      </c>
      <c r="L2321" s="16" t="n">
        <v>1</v>
      </c>
      <c r="M2321" s="18" t="n">
        <v>731922.7542068393</v>
      </c>
      <c r="N2321" s="18" t="n">
        <v>742050.6371533382</v>
      </c>
      <c r="O2321" s="19" t="n">
        <v>10127.88294649892</v>
      </c>
      <c r="P2321" s="20" t="n">
        <v>0.01383736588087657</v>
      </c>
      <c r="Q2321" s="27">
        <f>IF(O2321&gt;0,O2321,"")</f>
        <v/>
      </c>
      <c r="R2321" s="28">
        <f>IF(O2321&gt;0,P2321,"")</f>
        <v/>
      </c>
    </row>
    <row r="2322">
      <c r="A2322" t="inlineStr">
        <is>
          <t>390334</t>
        </is>
      </c>
      <c r="B2322" t="inlineStr">
        <is>
          <t>Ahn Wexford Hospital</t>
        </is>
      </c>
      <c r="C2322" t="inlineStr">
        <is>
          <t>Pennsylvania</t>
        </is>
      </c>
      <c r="D2322" t="inlineStr">
        <is>
          <t>PA</t>
        </is>
      </c>
      <c r="E2322" t="inlineStr">
        <is>
          <t>Middle Atlantic</t>
        </is>
      </c>
      <c r="F2322" t="inlineStr">
        <is>
          <t>IPPS</t>
        </is>
      </c>
      <c r="G2322" s="16" t="n">
        <v>0.9223</v>
      </c>
      <c r="H2322" s="16" t="n">
        <v>0.9203</v>
      </c>
      <c r="I2322" s="16" t="n">
        <v>1.5256</v>
      </c>
      <c r="J2322" s="16" t="n">
        <v>1.5155</v>
      </c>
      <c r="K2322" s="17" t="n">
        <v>1331</v>
      </c>
      <c r="L2322" s="16" t="n">
        <v>1</v>
      </c>
      <c r="M2322" s="18" t="n">
        <v>13051125.5295775</v>
      </c>
      <c r="N2322" s="18" t="n">
        <v>13360584.23259811</v>
      </c>
      <c r="O2322" s="19" t="n">
        <v>309458.7030206136</v>
      </c>
      <c r="P2322" s="20" t="n">
        <v>0.02371126553945816</v>
      </c>
      <c r="Q2322" s="27">
        <f>IF(O2322&gt;0,O2322,"")</f>
        <v/>
      </c>
      <c r="R2322" s="28">
        <f>IF(O2322&gt;0,P2322,"")</f>
        <v/>
      </c>
    </row>
    <row r="2323">
      <c r="A2323" t="inlineStr">
        <is>
          <t>390335</t>
        </is>
      </c>
      <c r="B2323" t="inlineStr">
        <is>
          <t>St Luke'S Hospital - Carbon Campus</t>
        </is>
      </c>
      <c r="C2323" t="inlineStr">
        <is>
          <t>Pennsylvania</t>
        </is>
      </c>
      <c r="D2323" t="inlineStr">
        <is>
          <t>PA</t>
        </is>
      </c>
      <c r="E2323" t="inlineStr">
        <is>
          <t>Middle Atlantic</t>
        </is>
      </c>
      <c r="F2323" t="inlineStr">
        <is>
          <t>IPPS</t>
        </is>
      </c>
      <c r="G2323" s="16" t="n">
        <v>0.9923</v>
      </c>
      <c r="H2323" s="16" t="n">
        <v>1.0017</v>
      </c>
      <c r="I2323" s="16" t="n">
        <v>1.5229</v>
      </c>
      <c r="J2323" s="16" t="n">
        <v>1.5068</v>
      </c>
      <c r="K2323" s="17" t="n">
        <v>1324</v>
      </c>
      <c r="L2323" s="16" t="n">
        <v>1</v>
      </c>
      <c r="M2323" s="18" t="n">
        <v>13550419.8795813</v>
      </c>
      <c r="N2323" s="18" t="n">
        <v>13916519.78273074</v>
      </c>
      <c r="O2323" s="19" t="n">
        <v>366099.9031494427</v>
      </c>
      <c r="P2323" s="20" t="n">
        <v>0.02701760583087962</v>
      </c>
      <c r="Q2323" s="27">
        <f>IF(O2323&gt;0,O2323,"")</f>
        <v/>
      </c>
      <c r="R2323" s="28">
        <f>IF(O2323&gt;0,P2323,"")</f>
        <v/>
      </c>
    </row>
    <row r="2324">
      <c r="A2324" t="inlineStr">
        <is>
          <t>390336</t>
        </is>
      </c>
      <c r="B2324" t="inlineStr">
        <is>
          <t>Penn State Health Hampden Medical Center</t>
        </is>
      </c>
      <c r="C2324" t="inlineStr">
        <is>
          <t>Pennsylvania</t>
        </is>
      </c>
      <c r="D2324" t="inlineStr">
        <is>
          <t>PA</t>
        </is>
      </c>
      <c r="E2324" t="inlineStr">
        <is>
          <t>Middle Atlantic</t>
        </is>
      </c>
      <c r="F2324" t="inlineStr">
        <is>
          <t>IPPS</t>
        </is>
      </c>
      <c r="G2324" s="16" t="n">
        <v>0.9277</v>
      </c>
      <c r="H2324" s="16" t="n">
        <v>0.9203</v>
      </c>
      <c r="I2324" s="16" t="n">
        <v>1.3367</v>
      </c>
      <c r="J2324" s="16" t="n">
        <v>1.3273</v>
      </c>
      <c r="K2324" s="17" t="n">
        <v>1212</v>
      </c>
      <c r="L2324" s="16" t="n">
        <v>1</v>
      </c>
      <c r="M2324" s="18" t="n">
        <v>10449384.93007413</v>
      </c>
      <c r="N2324" s="18" t="n">
        <v>10655238.3119169</v>
      </c>
      <c r="O2324" s="19" t="n">
        <v>205853.3818427715</v>
      </c>
      <c r="P2324" s="20" t="n">
        <v>0.01970004772724084</v>
      </c>
      <c r="Q2324" s="27">
        <f>IF(O2324&gt;0,O2324,"")</f>
        <v/>
      </c>
      <c r="R2324" s="28">
        <f>IF(O2324&gt;0,P2324,"")</f>
        <v/>
      </c>
    </row>
    <row r="2325">
      <c r="A2325" t="inlineStr">
        <is>
          <t>390337</t>
        </is>
      </c>
      <c r="B2325" t="inlineStr">
        <is>
          <t>Geisinger Medical Center Muncy</t>
        </is>
      </c>
      <c r="C2325" t="inlineStr">
        <is>
          <t>Pennsylvania</t>
        </is>
      </c>
      <c r="D2325" t="inlineStr">
        <is>
          <t>PA</t>
        </is>
      </c>
      <c r="E2325" t="inlineStr">
        <is>
          <t>Middle Atlantic</t>
        </is>
      </c>
      <c r="F2325" t="inlineStr">
        <is>
          <t>IPPS</t>
        </is>
      </c>
      <c r="G2325" s="16" t="n">
        <v>0.9223</v>
      </c>
      <c r="H2325" s="16" t="n">
        <v>0.9203</v>
      </c>
      <c r="I2325" s="16" t="n">
        <v>1.2596</v>
      </c>
      <c r="J2325" s="16" t="n">
        <v>1.2476</v>
      </c>
      <c r="K2325" s="17" t="n">
        <v>105</v>
      </c>
      <c r="L2325" s="16" t="n">
        <v>1</v>
      </c>
      <c r="M2325" s="18" t="n">
        <v>850063.1350131119</v>
      </c>
      <c r="N2325" s="18" t="n">
        <v>867673.0698890764</v>
      </c>
      <c r="O2325" s="19" t="n">
        <v>17609.93487596454</v>
      </c>
      <c r="P2325" s="20" t="n">
        <v>0.02071603172827029</v>
      </c>
      <c r="Q2325" s="27">
        <f>IF(O2325&gt;0,O2325,"")</f>
        <v/>
      </c>
      <c r="R2325" s="28">
        <f>IF(O2325&gt;0,P2325,"")</f>
        <v/>
      </c>
    </row>
    <row r="2326">
      <c r="A2326" t="inlineStr">
        <is>
          <t>390338</t>
        </is>
      </c>
      <c r="B2326" t="inlineStr">
        <is>
          <t>Lehigh Valley Hospital - Dickson City</t>
        </is>
      </c>
      <c r="C2326" t="inlineStr">
        <is>
          <t>Pennsylvania</t>
        </is>
      </c>
      <c r="D2326" t="inlineStr">
        <is>
          <t>PA</t>
        </is>
      </c>
      <c r="E2326" t="inlineStr">
        <is>
          <t>Middle Atlantic</t>
        </is>
      </c>
      <c r="F2326" t="inlineStr">
        <is>
          <t>IPPS</t>
        </is>
      </c>
      <c r="G2326" s="16" t="n">
        <v>0.9223</v>
      </c>
      <c r="H2326" s="16" t="n">
        <v>0.9203</v>
      </c>
      <c r="I2326" s="16" t="n">
        <v>1.7269</v>
      </c>
      <c r="J2326" s="16" t="n">
        <v>1.7349</v>
      </c>
      <c r="K2326" s="17" t="n">
        <v>795</v>
      </c>
      <c r="L2326" s="16" t="n">
        <v>1</v>
      </c>
      <c r="M2326" s="18" t="n">
        <v>8823960.381557589</v>
      </c>
      <c r="N2326" s="18" t="n">
        <v>9135514.871339211</v>
      </c>
      <c r="O2326" s="19" t="n">
        <v>311554.4897816218</v>
      </c>
      <c r="P2326" s="20" t="n">
        <v>0.03530778429522219</v>
      </c>
      <c r="Q2326" s="27">
        <f>IF(O2326&gt;0,O2326,"")</f>
        <v/>
      </c>
      <c r="R2326" s="28">
        <f>IF(O2326&gt;0,P2326,"")</f>
        <v/>
      </c>
    </row>
    <row r="2327">
      <c r="A2327" t="inlineStr">
        <is>
          <t>390339</t>
        </is>
      </c>
      <c r="B2327" t="inlineStr">
        <is>
          <t>Penn State Health Lancaster Medical Center</t>
        </is>
      </c>
      <c r="C2327" t="inlineStr">
        <is>
          <t>Pennsylvania</t>
        </is>
      </c>
      <c r="D2327" t="inlineStr">
        <is>
          <t>PA</t>
        </is>
      </c>
      <c r="E2327" t="inlineStr">
        <is>
          <t>Middle Atlantic</t>
        </is>
      </c>
      <c r="F2327" t="inlineStr">
        <is>
          <t>IPPS</t>
        </is>
      </c>
      <c r="G2327" s="16" t="n">
        <v>0.9341</v>
      </c>
      <c r="H2327" s="16" t="n">
        <v>0.9321</v>
      </c>
      <c r="I2327" s="16" t="n">
        <v>1.483</v>
      </c>
      <c r="J2327" s="16" t="n">
        <v>1.4752</v>
      </c>
      <c r="K2327" s="17" t="n">
        <v>1536</v>
      </c>
      <c r="L2327" s="16" t="n">
        <v>1</v>
      </c>
      <c r="M2327" s="18" t="n">
        <v>14753224.22676397</v>
      </c>
      <c r="N2327" s="18" t="n">
        <v>15123880.55840755</v>
      </c>
      <c r="O2327" s="19" t="n">
        <v>370656.3316435777</v>
      </c>
      <c r="P2327" s="20" t="n">
        <v>0.02512375098123747</v>
      </c>
      <c r="Q2327" s="27">
        <f>IF(O2327&gt;0,O2327,"")</f>
        <v/>
      </c>
      <c r="R2327" s="28">
        <f>IF(O2327&gt;0,P2327,"")</f>
        <v/>
      </c>
    </row>
    <row r="2328">
      <c r="A2328" t="inlineStr">
        <is>
          <t>390430</t>
        </is>
      </c>
      <c r="B2328" t="inlineStr">
        <is>
          <t>Lehigh Valley Hospital - Macungie</t>
        </is>
      </c>
      <c r="C2328" t="inlineStr">
        <is>
          <t>Pennsylvania</t>
        </is>
      </c>
      <c r="D2328" t="inlineStr">
        <is>
          <t>PA</t>
        </is>
      </c>
      <c r="E2328" t="inlineStr">
        <is>
          <t>Middle Atlantic</t>
        </is>
      </c>
      <c r="F2328" t="inlineStr">
        <is>
          <t>IPPS</t>
        </is>
      </c>
      <c r="G2328" s="16" t="n">
        <v>0.9923</v>
      </c>
      <c r="H2328" s="16" t="n">
        <v>1.0017</v>
      </c>
      <c r="I2328" s="16" t="n">
        <v>1.0077</v>
      </c>
      <c r="J2328" s="16" t="n">
        <v>0.9911</v>
      </c>
      <c r="K2328" s="17" t="n">
        <v>113</v>
      </c>
      <c r="L2328" s="16" t="n">
        <v>1</v>
      </c>
      <c r="M2328" s="18" t="n">
        <v>765249.5500861622</v>
      </c>
      <c r="N2328" s="18" t="n">
        <v>781237.2889943642</v>
      </c>
      <c r="O2328" s="19" t="n">
        <v>15987.73890820204</v>
      </c>
      <c r="P2328" s="20" t="n">
        <v>0.02089218988289757</v>
      </c>
      <c r="Q2328" s="27">
        <f>IF(O2328&gt;0,O2328,"")</f>
        <v/>
      </c>
      <c r="R2328" s="28">
        <f>IF(O2328&gt;0,P2328,"")</f>
        <v/>
      </c>
    </row>
    <row r="2329">
      <c r="A2329" t="inlineStr">
        <is>
          <t>400001</t>
        </is>
      </c>
      <c r="B2329" t="inlineStr">
        <is>
          <t>Presbyterian Community Hospital</t>
        </is>
      </c>
      <c r="C2329" t="inlineStr">
        <is>
          <t>Puerto Rico</t>
        </is>
      </c>
      <c r="D2329" t="inlineStr">
        <is>
          <t>PR</t>
        </is>
      </c>
      <c r="E2329" t="inlineStr">
        <is>
          <t>Puerto Rico</t>
        </is>
      </c>
      <c r="F2329" t="inlineStr">
        <is>
          <t>IPPS</t>
        </is>
      </c>
      <c r="G2329" s="16" t="n">
        <v>0.5536</v>
      </c>
      <c r="H2329" s="16" t="n">
        <v>0.5259</v>
      </c>
      <c r="I2329" s="16" t="n">
        <v>1.4874</v>
      </c>
      <c r="J2329" s="16" t="n">
        <v>1.4994</v>
      </c>
      <c r="K2329" s="17" t="n">
        <v>318</v>
      </c>
      <c r="L2329" s="16" t="n">
        <v>1</v>
      </c>
      <c r="M2329" s="18" t="n">
        <v>2309958.610416239</v>
      </c>
      <c r="N2329" s="18" t="n">
        <v>2345767.927387408</v>
      </c>
      <c r="O2329" s="19" t="n">
        <v>35809.31697116932</v>
      </c>
      <c r="P2329" s="20" t="n">
        <v>0.01550214657946478</v>
      </c>
      <c r="Q2329" s="27">
        <f>IF(O2329&gt;0,O2329,"")</f>
        <v/>
      </c>
      <c r="R2329" s="28">
        <f>IF(O2329&gt;0,P2329,"")</f>
        <v/>
      </c>
    </row>
    <row r="2330">
      <c r="A2330" t="inlineStr">
        <is>
          <t>400003</t>
        </is>
      </c>
      <c r="B2330" t="inlineStr">
        <is>
          <t>Hospital Metropolitano Dr Pila</t>
        </is>
      </c>
      <c r="C2330" t="inlineStr">
        <is>
          <t>Puerto Rico</t>
        </is>
      </c>
      <c r="D2330" t="inlineStr">
        <is>
          <t>PR</t>
        </is>
      </c>
      <c r="E2330" t="inlineStr">
        <is>
          <t>Puerto Rico</t>
        </is>
      </c>
      <c r="F2330" t="inlineStr">
        <is>
          <t>IPPS</t>
        </is>
      </c>
      <c r="G2330" s="16" t="n">
        <v>0.5426</v>
      </c>
      <c r="H2330" s="16" t="n">
        <v>0.5155</v>
      </c>
      <c r="I2330" s="16" t="n">
        <v>1.3356</v>
      </c>
      <c r="J2330" s="16" t="n">
        <v>1.3356</v>
      </c>
      <c r="K2330" s="17" t="n">
        <v>193</v>
      </c>
      <c r="L2330" s="16" t="n">
        <v>1</v>
      </c>
      <c r="M2330" s="18" t="n">
        <v>1247005.125941104</v>
      </c>
      <c r="N2330" s="18" t="n">
        <v>1256578.912701763</v>
      </c>
      <c r="O2330" s="19" t="n">
        <v>9573.786760658957</v>
      </c>
      <c r="P2330" s="20" t="n">
        <v>0.007677423742291115</v>
      </c>
      <c r="Q2330" s="27">
        <f>IF(O2330&gt;0,O2330,"")</f>
        <v/>
      </c>
      <c r="R2330" s="28">
        <f>IF(O2330&gt;0,P2330,"")</f>
        <v/>
      </c>
    </row>
    <row r="2331">
      <c r="A2331" t="inlineStr">
        <is>
          <t>400004</t>
        </is>
      </c>
      <c r="B2331" t="inlineStr">
        <is>
          <t>Asociacion Hospital Del Maestro, Inc</t>
        </is>
      </c>
      <c r="C2331" t="inlineStr">
        <is>
          <t>Puerto Rico</t>
        </is>
      </c>
      <c r="D2331" t="inlineStr">
        <is>
          <t>PR</t>
        </is>
      </c>
      <c r="E2331" t="inlineStr">
        <is>
          <t>Puerto Rico</t>
        </is>
      </c>
      <c r="F2331" t="inlineStr">
        <is>
          <t>IPPS</t>
        </is>
      </c>
      <c r="G2331" s="16" t="n">
        <v>0.5536</v>
      </c>
      <c r="H2331" s="16" t="n">
        <v>0.5259</v>
      </c>
      <c r="I2331" s="16" t="n">
        <v>1.362</v>
      </c>
      <c r="J2331" s="16" t="n">
        <v>1.3548</v>
      </c>
      <c r="K2331" s="17" t="n">
        <v>91</v>
      </c>
      <c r="L2331" s="16" t="n">
        <v>1</v>
      </c>
      <c r="M2331" s="18" t="n">
        <v>605295.9959936199</v>
      </c>
      <c r="N2331" s="18" t="n">
        <v>606536.5796428128</v>
      </c>
      <c r="O2331" s="19" t="n">
        <v>1240.583649192937</v>
      </c>
      <c r="P2331" s="20" t="n">
        <v>0.002049548745414158</v>
      </c>
      <c r="Q2331" s="27">
        <f>IF(O2331&gt;0,O2331,"")</f>
        <v/>
      </c>
      <c r="R2331" s="28">
        <f>IF(O2331&gt;0,P2331,"")</f>
        <v/>
      </c>
    </row>
    <row r="2332">
      <c r="A2332" t="inlineStr">
        <is>
          <t>400005</t>
        </is>
      </c>
      <c r="B2332" t="inlineStr">
        <is>
          <t>Hope Medical Center Llc</t>
        </is>
      </c>
      <c r="C2332" t="inlineStr">
        <is>
          <t>Puerto Rico</t>
        </is>
      </c>
      <c r="D2332" t="inlineStr">
        <is>
          <t>PR</t>
        </is>
      </c>
      <c r="E2332" t="inlineStr">
        <is>
          <t>Puerto Rico</t>
        </is>
      </c>
      <c r="F2332" t="inlineStr">
        <is>
          <t>IPPS</t>
        </is>
      </c>
      <c r="G2332" s="16" t="n">
        <v>0.5536</v>
      </c>
      <c r="H2332" s="16" t="n">
        <v>0.5259</v>
      </c>
      <c r="I2332" s="16" t="n">
        <v>1.6455</v>
      </c>
      <c r="J2332" s="16" t="n">
        <v>1.6256</v>
      </c>
      <c r="K2332" s="17" t="n">
        <v>42</v>
      </c>
      <c r="L2332" s="16" t="n">
        <v>1</v>
      </c>
      <c r="M2332" s="18" t="n">
        <v>337517.6419544227</v>
      </c>
      <c r="N2332" s="18" t="n">
        <v>335894.8912813778</v>
      </c>
      <c r="O2332" s="19" t="n">
        <v>-1622.75067304488</v>
      </c>
      <c r="P2332" s="20" t="n">
        <v>-0.004807898821668147</v>
      </c>
      <c r="Q2332" s="27">
        <f>IF(O2332&gt;0,O2332,"")</f>
        <v/>
      </c>
      <c r="R2332" s="28">
        <f>IF(O2332&gt;0,P2332,"")</f>
        <v/>
      </c>
    </row>
    <row r="2333">
      <c r="A2333" t="inlineStr">
        <is>
          <t>400006</t>
        </is>
      </c>
      <c r="B2333" t="inlineStr">
        <is>
          <t>Doctors' Center Hospital San Juan</t>
        </is>
      </c>
      <c r="C2333" t="inlineStr">
        <is>
          <t>Puerto Rico</t>
        </is>
      </c>
      <c r="D2333" t="inlineStr">
        <is>
          <t>PR</t>
        </is>
      </c>
      <c r="E2333" t="inlineStr">
        <is>
          <t>Puerto Rico</t>
        </is>
      </c>
      <c r="F2333" t="inlineStr">
        <is>
          <t>IPPS</t>
        </is>
      </c>
      <c r="G2333" s="16" t="n">
        <v>0.5536</v>
      </c>
      <c r="H2333" s="16" t="n">
        <v>0.5259</v>
      </c>
      <c r="I2333" s="16" t="n">
        <v>1.5413</v>
      </c>
      <c r="J2333" s="16" t="n">
        <v>1.5377</v>
      </c>
      <c r="K2333" s="17" t="n">
        <v>322</v>
      </c>
      <c r="L2333" s="16" t="n">
        <v>1</v>
      </c>
      <c r="M2333" s="18" t="n">
        <v>2423775.277123486</v>
      </c>
      <c r="N2333" s="18" t="n">
        <v>2435947.385465391</v>
      </c>
      <c r="O2333" s="19" t="n">
        <v>12172.10834190436</v>
      </c>
      <c r="P2333" s="20" t="n">
        <v>0.005021962414085724</v>
      </c>
      <c r="Q2333" s="27">
        <f>IF(O2333&gt;0,O2333,"")</f>
        <v/>
      </c>
      <c r="R2333" s="28">
        <f>IF(O2333&gt;0,P2333,"")</f>
        <v/>
      </c>
    </row>
    <row r="2334">
      <c r="A2334" t="inlineStr">
        <is>
          <t>400007</t>
        </is>
      </c>
      <c r="B2334" t="inlineStr">
        <is>
          <t>Ryder Memorial Hospital Inc</t>
        </is>
      </c>
      <c r="C2334" t="inlineStr">
        <is>
          <t>Puerto Rico</t>
        </is>
      </c>
      <c r="D2334" t="inlineStr">
        <is>
          <t>PR</t>
        </is>
      </c>
      <c r="E2334" t="inlineStr">
        <is>
          <t>Puerto Rico</t>
        </is>
      </c>
      <c r="F2334" t="inlineStr">
        <is>
          <t>IPPS</t>
        </is>
      </c>
      <c r="G2334" s="16" t="n">
        <v>0.5536</v>
      </c>
      <c r="H2334" s="16" t="n">
        <v>0.5259</v>
      </c>
      <c r="I2334" s="16" t="n">
        <v>1.4448</v>
      </c>
      <c r="J2334" s="16" t="n">
        <v>1.4355</v>
      </c>
      <c r="K2334" s="17" t="n">
        <v>170</v>
      </c>
      <c r="L2334" s="16" t="n">
        <v>1</v>
      </c>
      <c r="M2334" s="18" t="n">
        <v>1199515.75214188</v>
      </c>
      <c r="N2334" s="18" t="n">
        <v>1200583.957188716</v>
      </c>
      <c r="O2334" s="19" t="n">
        <v>1068.205046835821</v>
      </c>
      <c r="P2334" s="20" t="n">
        <v>0.0008905302368296639</v>
      </c>
      <c r="Q2334" s="27">
        <f>IF(O2334&gt;0,O2334,"")</f>
        <v/>
      </c>
      <c r="R2334" s="28">
        <f>IF(O2334&gt;0,P2334,"")</f>
        <v/>
      </c>
    </row>
    <row r="2335">
      <c r="A2335" t="inlineStr">
        <is>
          <t>400011</t>
        </is>
      </c>
      <c r="B2335" t="inlineStr">
        <is>
          <t>Hospital Menonita Humacao, Inc</t>
        </is>
      </c>
      <c r="C2335" t="inlineStr">
        <is>
          <t>Puerto Rico</t>
        </is>
      </c>
      <c r="D2335" t="inlineStr">
        <is>
          <t>PR</t>
        </is>
      </c>
      <c r="E2335" t="inlineStr">
        <is>
          <t>Puerto Rico</t>
        </is>
      </c>
      <c r="F2335" t="inlineStr">
        <is>
          <t>IPPS</t>
        </is>
      </c>
      <c r="G2335" s="16" t="n">
        <v>0.5536</v>
      </c>
      <c r="H2335" s="16" t="n">
        <v>0.5259</v>
      </c>
      <c r="I2335" s="16" t="n">
        <v>1.3759</v>
      </c>
      <c r="J2335" s="16" t="n">
        <v>1.3645</v>
      </c>
      <c r="K2335" s="17" t="n">
        <v>250</v>
      </c>
      <c r="L2335" s="16" t="n">
        <v>1</v>
      </c>
      <c r="M2335" s="18" t="n">
        <v>1679871.958027992</v>
      </c>
      <c r="N2335" s="18" t="n">
        <v>1678239.606597417</v>
      </c>
      <c r="O2335" s="19" t="n">
        <v>-1632.351430574432</v>
      </c>
      <c r="P2335" s="20" t="n">
        <v>-0.0009717118157568721</v>
      </c>
      <c r="Q2335" s="27">
        <f>IF(O2335&gt;0,O2335,"")</f>
        <v/>
      </c>
      <c r="R2335" s="28">
        <f>IF(O2335&gt;0,P2335,"")</f>
        <v/>
      </c>
    </row>
    <row r="2336">
      <c r="A2336" t="inlineStr">
        <is>
          <t>400012</t>
        </is>
      </c>
      <c r="B2336" t="inlineStr">
        <is>
          <t>Hospital Oncologico Dr Isaac Gonzalez Martinez</t>
        </is>
      </c>
      <c r="C2336" t="inlineStr">
        <is>
          <t>Puerto Rico</t>
        </is>
      </c>
      <c r="D2336" t="inlineStr">
        <is>
          <t>PR</t>
        </is>
      </c>
      <c r="E2336" t="inlineStr">
        <is>
          <t>Puerto Rico</t>
        </is>
      </c>
      <c r="F2336" t="inlineStr">
        <is>
          <t>IPPS</t>
        </is>
      </c>
      <c r="G2336" s="16" t="n">
        <v>0.5536</v>
      </c>
      <c r="H2336" s="16" t="n">
        <v>0.5259</v>
      </c>
      <c r="I2336" s="16" t="n">
        <v>1.4347</v>
      </c>
      <c r="J2336" s="16" t="n">
        <v>1.46</v>
      </c>
      <c r="K2336" s="17" t="n">
        <v>38</v>
      </c>
      <c r="L2336" s="16" t="n">
        <v>1</v>
      </c>
      <c r="M2336" s="18" t="n">
        <v>266252.6850234607</v>
      </c>
      <c r="N2336" s="18" t="n">
        <v>272946.0853764008</v>
      </c>
      <c r="O2336" s="19" t="n">
        <v>6693.400352940138</v>
      </c>
      <c r="P2336" s="20" t="n">
        <v>0.02513927832258426</v>
      </c>
      <c r="Q2336" s="27">
        <f>IF(O2336&gt;0,O2336,"")</f>
        <v/>
      </c>
      <c r="R2336" s="28">
        <f>IF(O2336&gt;0,P2336,"")</f>
        <v/>
      </c>
    </row>
    <row r="2337">
      <c r="A2337" t="inlineStr">
        <is>
          <t>400013</t>
        </is>
      </c>
      <c r="B2337" t="inlineStr">
        <is>
          <t>Hospital Menonita De Cayey</t>
        </is>
      </c>
      <c r="C2337" t="inlineStr">
        <is>
          <t>Puerto Rico</t>
        </is>
      </c>
      <c r="D2337" t="inlineStr">
        <is>
          <t>PR</t>
        </is>
      </c>
      <c r="E2337" t="inlineStr">
        <is>
          <t>Puerto Rico</t>
        </is>
      </c>
      <c r="F2337" t="inlineStr">
        <is>
          <t>IPPS</t>
        </is>
      </c>
      <c r="G2337" s="16" t="n">
        <v>0.5536</v>
      </c>
      <c r="H2337" s="16" t="n">
        <v>0.5259</v>
      </c>
      <c r="I2337" s="16" t="n">
        <v>1.9473</v>
      </c>
      <c r="J2337" s="16" t="n">
        <v>1.9648</v>
      </c>
      <c r="K2337" s="17" t="n">
        <v>721</v>
      </c>
      <c r="L2337" s="16" t="n">
        <v>1</v>
      </c>
      <c r="M2337" s="18" t="n">
        <v>6856736.020492078</v>
      </c>
      <c r="N2337" s="18" t="n">
        <v>6969378.187144651</v>
      </c>
      <c r="O2337" s="19" t="n">
        <v>112642.1666525733</v>
      </c>
      <c r="P2337" s="20" t="n">
        <v>0.01642795731320709</v>
      </c>
      <c r="Q2337" s="27">
        <f>IF(O2337&gt;0,O2337,"")</f>
        <v/>
      </c>
      <c r="R2337" s="28">
        <f>IF(O2337&gt;0,P2337,"")</f>
        <v/>
      </c>
    </row>
    <row r="2338">
      <c r="A2338" t="inlineStr">
        <is>
          <t>400014</t>
        </is>
      </c>
      <c r="B2338" t="inlineStr">
        <is>
          <t>Bella Vista Hospital</t>
        </is>
      </c>
      <c r="C2338" t="inlineStr">
        <is>
          <t>Puerto Rico</t>
        </is>
      </c>
      <c r="D2338" t="inlineStr">
        <is>
          <t>PR</t>
        </is>
      </c>
      <c r="E2338" t="inlineStr">
        <is>
          <t>Puerto Rico</t>
        </is>
      </c>
      <c r="F2338" t="inlineStr">
        <is>
          <t>IPPS</t>
        </is>
      </c>
      <c r="G2338" s="16" t="n">
        <v>0.5426</v>
      </c>
      <c r="H2338" s="16" t="n">
        <v>0.5155</v>
      </c>
      <c r="I2338" s="16" t="n">
        <v>1.577</v>
      </c>
      <c r="J2338" s="16" t="n">
        <v>1.571</v>
      </c>
      <c r="K2338" s="17" t="n">
        <v>165</v>
      </c>
      <c r="L2338" s="16" t="n">
        <v>1</v>
      </c>
      <c r="M2338" s="18" t="n">
        <v>1258780.935604441</v>
      </c>
      <c r="N2338" s="18" t="n">
        <v>1263619.0866304</v>
      </c>
      <c r="O2338" s="19" t="n">
        <v>4838.151025959756</v>
      </c>
      <c r="P2338" s="20" t="n">
        <v>0.003843521052085664</v>
      </c>
      <c r="Q2338" s="27">
        <f>IF(O2338&gt;0,O2338,"")</f>
        <v/>
      </c>
      <c r="R2338" s="28">
        <f>IF(O2338&gt;0,P2338,"")</f>
        <v/>
      </c>
    </row>
    <row r="2339">
      <c r="A2339" t="inlineStr">
        <is>
          <t>400015</t>
        </is>
      </c>
      <c r="B2339" t="inlineStr">
        <is>
          <t>San Juan Municipality Hospital</t>
        </is>
      </c>
      <c r="C2339" t="inlineStr">
        <is>
          <t>Puerto Rico</t>
        </is>
      </c>
      <c r="D2339" t="inlineStr">
        <is>
          <t>PR</t>
        </is>
      </c>
      <c r="E2339" t="inlineStr">
        <is>
          <t>Puerto Rico</t>
        </is>
      </c>
      <c r="F2339" t="inlineStr">
        <is>
          <t>IPPS</t>
        </is>
      </c>
      <c r="G2339" s="16" t="n">
        <v>0.5536</v>
      </c>
      <c r="H2339" s="16" t="n">
        <v>0.5259</v>
      </c>
      <c r="I2339" s="16" t="n">
        <v>1.4338</v>
      </c>
      <c r="J2339" s="16" t="n">
        <v>1.4217</v>
      </c>
      <c r="K2339" s="17" t="n">
        <v>135</v>
      </c>
      <c r="L2339" s="16" t="n">
        <v>1</v>
      </c>
      <c r="M2339" s="18" t="n">
        <v>945304.3268021577</v>
      </c>
      <c r="N2339" s="18" t="n">
        <v>944239.4681551897</v>
      </c>
      <c r="O2339" s="19" t="n">
        <v>-1064.85864696803</v>
      </c>
      <c r="P2339" s="20" t="n">
        <v>-0.001126471779273781</v>
      </c>
      <c r="Q2339" s="27">
        <f>IF(O2339&gt;0,O2339,"")</f>
        <v/>
      </c>
      <c r="R2339" s="28">
        <f>IF(O2339&gt;0,P2339,"")</f>
        <v/>
      </c>
    </row>
    <row r="2340">
      <c r="A2340" t="inlineStr">
        <is>
          <t>400016</t>
        </is>
      </c>
      <c r="B2340" t="inlineStr">
        <is>
          <t>Auxilio Mutuo Hospital</t>
        </is>
      </c>
      <c r="C2340" t="inlineStr">
        <is>
          <t>Puerto Rico</t>
        </is>
      </c>
      <c r="D2340" t="inlineStr">
        <is>
          <t>PR</t>
        </is>
      </c>
      <c r="E2340" t="inlineStr">
        <is>
          <t>Puerto Rico</t>
        </is>
      </c>
      <c r="F2340" t="inlineStr">
        <is>
          <t>IPPS</t>
        </is>
      </c>
      <c r="G2340" s="16" t="n">
        <v>0.5536</v>
      </c>
      <c r="H2340" s="16" t="n">
        <v>0.5259</v>
      </c>
      <c r="I2340" s="16" t="n">
        <v>1.7935</v>
      </c>
      <c r="J2340" s="16" t="n">
        <v>1.7919</v>
      </c>
      <c r="K2340" s="17" t="n">
        <v>1081</v>
      </c>
      <c r="L2340" s="16" t="n">
        <v>1</v>
      </c>
      <c r="M2340" s="18" t="n">
        <v>9468395.190399835</v>
      </c>
      <c r="N2340" s="18" t="n">
        <v>9529714.306186669</v>
      </c>
      <c r="O2340" s="19" t="n">
        <v>61319.11578683369</v>
      </c>
      <c r="P2340" s="20" t="n">
        <v>0.006476188895136757</v>
      </c>
      <c r="Q2340" s="27">
        <f>IF(O2340&gt;0,O2340,"")</f>
        <v/>
      </c>
      <c r="R2340" s="28">
        <f>IF(O2340&gt;0,P2340,"")</f>
        <v/>
      </c>
    </row>
    <row r="2341">
      <c r="A2341" t="inlineStr">
        <is>
          <t>400018</t>
        </is>
      </c>
      <c r="B2341" t="inlineStr">
        <is>
          <t>Hospital Menonita De Aibonito</t>
        </is>
      </c>
      <c r="C2341" t="inlineStr">
        <is>
          <t>Puerto Rico</t>
        </is>
      </c>
      <c r="D2341" t="inlineStr">
        <is>
          <t>PR</t>
        </is>
      </c>
      <c r="E2341" t="inlineStr">
        <is>
          <t>Puerto Rico</t>
        </is>
      </c>
      <c r="F2341" t="inlineStr">
        <is>
          <t>IPPS</t>
        </is>
      </c>
      <c r="G2341" s="16" t="n">
        <v>0.5536</v>
      </c>
      <c r="H2341" s="16" t="n">
        <v>0.5259</v>
      </c>
      <c r="I2341" s="16" t="n">
        <v>1.3358</v>
      </c>
      <c r="J2341" s="16" t="n">
        <v>1.3293</v>
      </c>
      <c r="K2341" s="17" t="n">
        <v>405</v>
      </c>
      <c r="L2341" s="16" t="n">
        <v>1</v>
      </c>
      <c r="M2341" s="18" t="n">
        <v>2642078.783112684</v>
      </c>
      <c r="N2341" s="18" t="n">
        <v>2648612.629286123</v>
      </c>
      <c r="O2341" s="19" t="n">
        <v>6533.846173438244</v>
      </c>
      <c r="P2341" s="20" t="n">
        <v>0.002472994452398801</v>
      </c>
      <c r="Q2341" s="27">
        <f>IF(O2341&gt;0,O2341,"")</f>
        <v/>
      </c>
      <c r="R2341" s="28">
        <f>IF(O2341&gt;0,P2341,"")</f>
        <v/>
      </c>
    </row>
    <row r="2342">
      <c r="A2342" t="inlineStr">
        <is>
          <t>400019</t>
        </is>
      </c>
      <c r="B2342" t="inlineStr">
        <is>
          <t>Hospital Pavia Santurce</t>
        </is>
      </c>
      <c r="C2342" t="inlineStr">
        <is>
          <t>Puerto Rico</t>
        </is>
      </c>
      <c r="D2342" t="inlineStr">
        <is>
          <t>PR</t>
        </is>
      </c>
      <c r="E2342" t="inlineStr">
        <is>
          <t>Puerto Rico</t>
        </is>
      </c>
      <c r="F2342" t="inlineStr">
        <is>
          <t>IPPS</t>
        </is>
      </c>
      <c r="G2342" s="16" t="n">
        <v>0.5536</v>
      </c>
      <c r="H2342" s="16" t="n">
        <v>0.5259</v>
      </c>
      <c r="I2342" s="16" t="n">
        <v>1.7316</v>
      </c>
      <c r="J2342" s="16" t="n">
        <v>1.7346</v>
      </c>
      <c r="K2342" s="17" t="n">
        <v>480</v>
      </c>
      <c r="L2342" s="16" t="n">
        <v>1</v>
      </c>
      <c r="M2342" s="18" t="n">
        <v>4059178.183327887</v>
      </c>
      <c r="N2342" s="18" t="n">
        <v>4096198.526551448</v>
      </c>
      <c r="O2342" s="19" t="n">
        <v>37020.3432235606</v>
      </c>
      <c r="P2342" s="20" t="n">
        <v>0.009120157221876313</v>
      </c>
      <c r="Q2342" s="27">
        <f>IF(O2342&gt;0,O2342,"")</f>
        <v/>
      </c>
      <c r="R2342" s="28">
        <f>IF(O2342&gt;0,P2342,"")</f>
        <v/>
      </c>
    </row>
    <row r="2343">
      <c r="A2343" t="inlineStr">
        <is>
          <t>400021</t>
        </is>
      </c>
      <c r="B2343" t="inlineStr">
        <is>
          <t>Hospital De La Concepcion</t>
        </is>
      </c>
      <c r="C2343" t="inlineStr">
        <is>
          <t>Puerto Rico</t>
        </is>
      </c>
      <c r="D2343" t="inlineStr">
        <is>
          <t>PR</t>
        </is>
      </c>
      <c r="E2343" t="inlineStr">
        <is>
          <t>Puerto Rico</t>
        </is>
      </c>
      <c r="F2343" t="inlineStr">
        <is>
          <t>IPPS</t>
        </is>
      </c>
      <c r="G2343" s="16" t="n">
        <v>0.5580000000000001</v>
      </c>
      <c r="H2343" s="16" t="n">
        <v>0.5301</v>
      </c>
      <c r="I2343" s="16" t="n">
        <v>1.7794</v>
      </c>
      <c r="J2343" s="16" t="n">
        <v>1.7745</v>
      </c>
      <c r="K2343" s="17" t="n">
        <v>493</v>
      </c>
      <c r="L2343" s="16" t="n">
        <v>1</v>
      </c>
      <c r="M2343" s="18" t="n">
        <v>4300360.509526517</v>
      </c>
      <c r="N2343" s="18" t="n">
        <v>4319784.759903175</v>
      </c>
      <c r="O2343" s="19" t="n">
        <v>19424.25037665758</v>
      </c>
      <c r="P2343" s="20" t="n">
        <v>0.004516888836093477</v>
      </c>
      <c r="Q2343" s="27">
        <f>IF(O2343&gt;0,O2343,"")</f>
        <v/>
      </c>
      <c r="R2343" s="28">
        <f>IF(O2343&gt;0,P2343,"")</f>
        <v/>
      </c>
    </row>
    <row r="2344">
      <c r="A2344" t="inlineStr">
        <is>
          <t>400022</t>
        </is>
      </c>
      <c r="B2344" t="inlineStr">
        <is>
          <t>Hospital Damas Inc</t>
        </is>
      </c>
      <c r="C2344" t="inlineStr">
        <is>
          <t>Puerto Rico</t>
        </is>
      </c>
      <c r="D2344" t="inlineStr">
        <is>
          <t>PR</t>
        </is>
      </c>
      <c r="E2344" t="inlineStr">
        <is>
          <t>Puerto Rico</t>
        </is>
      </c>
      <c r="F2344" t="inlineStr">
        <is>
          <t>IPPS</t>
        </is>
      </c>
      <c r="G2344" s="16" t="n">
        <v>0.5426</v>
      </c>
      <c r="H2344" s="16" t="n">
        <v>0.5155</v>
      </c>
      <c r="I2344" s="16" t="n">
        <v>1.5865</v>
      </c>
      <c r="J2344" s="16" t="n">
        <v>1.5902</v>
      </c>
      <c r="K2344" s="17" t="n">
        <v>306</v>
      </c>
      <c r="L2344" s="16" t="n">
        <v>1</v>
      </c>
      <c r="M2344" s="18" t="n">
        <v>2348529.513371965</v>
      </c>
      <c r="N2344" s="18" t="n">
        <v>2372079.408588456</v>
      </c>
      <c r="O2344" s="19" t="n">
        <v>23549.89521649154</v>
      </c>
      <c r="P2344" s="20" t="n">
        <v>0.01002750660888189</v>
      </c>
      <c r="Q2344" s="27">
        <f>IF(O2344&gt;0,O2344,"")</f>
        <v/>
      </c>
      <c r="R2344" s="28">
        <f>IF(O2344&gt;0,P2344,"")</f>
        <v/>
      </c>
    </row>
    <row r="2345">
      <c r="A2345" t="inlineStr">
        <is>
          <t>400032</t>
        </is>
      </c>
      <c r="B2345" t="inlineStr">
        <is>
          <t>Bayamon Medical Center</t>
        </is>
      </c>
      <c r="C2345" t="inlineStr">
        <is>
          <t>Puerto Rico</t>
        </is>
      </c>
      <c r="D2345" t="inlineStr">
        <is>
          <t>PR</t>
        </is>
      </c>
      <c r="E2345" t="inlineStr">
        <is>
          <t>Puerto Rico</t>
        </is>
      </c>
      <c r="F2345" t="inlineStr">
        <is>
          <t>IPPS</t>
        </is>
      </c>
      <c r="G2345" s="16" t="n">
        <v>0.5536</v>
      </c>
      <c r="H2345" s="16" t="n">
        <v>0.5259</v>
      </c>
      <c r="I2345" s="16" t="n">
        <v>1.7414</v>
      </c>
      <c r="J2345" s="16" t="n">
        <v>1.7357</v>
      </c>
      <c r="K2345" s="17" t="n">
        <v>457</v>
      </c>
      <c r="L2345" s="16" t="n">
        <v>1</v>
      </c>
      <c r="M2345" s="18" t="n">
        <v>3886548.050478799</v>
      </c>
      <c r="N2345" s="18" t="n">
        <v>3902395.490577383</v>
      </c>
      <c r="O2345" s="19" t="n">
        <v>15847.44009858416</v>
      </c>
      <c r="P2345" s="20" t="n">
        <v>0.004077510400683675</v>
      </c>
      <c r="Q2345" s="27">
        <f>IF(O2345&gt;0,O2345,"")</f>
        <v/>
      </c>
      <c r="R2345" s="28">
        <f>IF(O2345&gt;0,P2345,"")</f>
        <v/>
      </c>
    </row>
    <row r="2346">
      <c r="A2346" t="inlineStr">
        <is>
          <t>400044</t>
        </is>
      </c>
      <c r="B2346" t="inlineStr">
        <is>
          <t>Hospital Episcopal San Lucas Ii</t>
        </is>
      </c>
      <c r="C2346" t="inlineStr">
        <is>
          <t>Puerto Rico</t>
        </is>
      </c>
      <c r="D2346" t="inlineStr">
        <is>
          <t>PR</t>
        </is>
      </c>
      <c r="E2346" t="inlineStr">
        <is>
          <t>Puerto Rico</t>
        </is>
      </c>
      <c r="F2346" t="inlineStr">
        <is>
          <t>IPPS</t>
        </is>
      </c>
      <c r="G2346" s="16" t="n">
        <v>0.5426</v>
      </c>
      <c r="H2346" s="16" t="n">
        <v>0.5155</v>
      </c>
      <c r="I2346" s="16" t="n">
        <v>1.5707</v>
      </c>
      <c r="J2346" s="16" t="n">
        <v>1.5732</v>
      </c>
      <c r="K2346" s="17" t="n">
        <v>798</v>
      </c>
      <c r="L2346" s="16" t="n">
        <v>1</v>
      </c>
      <c r="M2346" s="18" t="n">
        <v>6063601.537295625</v>
      </c>
      <c r="N2346" s="18" t="n">
        <v>6119879.584805597</v>
      </c>
      <c r="O2346" s="19" t="n">
        <v>56278.04750997201</v>
      </c>
      <c r="P2346" s="20" t="n">
        <v>0.009281290527390443</v>
      </c>
      <c r="Q2346" s="27">
        <f>IF(O2346&gt;0,O2346,"")</f>
        <v/>
      </c>
      <c r="R2346" s="28">
        <f>IF(O2346&gt;0,P2346,"")</f>
        <v/>
      </c>
    </row>
    <row r="2347">
      <c r="A2347" t="inlineStr">
        <is>
          <t>400048</t>
        </is>
      </c>
      <c r="B2347" t="inlineStr">
        <is>
          <t>Hospital Menonita Guayama</t>
        </is>
      </c>
      <c r="C2347" t="inlineStr">
        <is>
          <t>Puerto Rico</t>
        </is>
      </c>
      <c r="D2347" t="inlineStr">
        <is>
          <t>PR</t>
        </is>
      </c>
      <c r="E2347" t="inlineStr">
        <is>
          <t>Puerto Rico</t>
        </is>
      </c>
      <c r="F2347" t="inlineStr">
        <is>
          <t>IPPS</t>
        </is>
      </c>
      <c r="G2347" s="16" t="n">
        <v>0.5566</v>
      </c>
      <c r="H2347" s="16" t="n">
        <v>0.5286999999999999</v>
      </c>
      <c r="I2347" s="16" t="n">
        <v>1.2574</v>
      </c>
      <c r="J2347" s="16" t="n">
        <v>1.2478</v>
      </c>
      <c r="K2347" s="17" t="n">
        <v>438</v>
      </c>
      <c r="L2347" s="16" t="n">
        <v>1</v>
      </c>
      <c r="M2347" s="18" t="n">
        <v>2696574.030064877</v>
      </c>
      <c r="N2347" s="18" t="n">
        <v>2695417.278426737</v>
      </c>
      <c r="O2347" s="19" t="n">
        <v>-1156.751638139598</v>
      </c>
      <c r="P2347" s="20" t="n">
        <v>-0.000428970844205515</v>
      </c>
      <c r="Q2347" s="27">
        <f>IF(O2347&gt;0,O2347,"")</f>
        <v/>
      </c>
      <c r="R2347" s="28">
        <f>IF(O2347&gt;0,P2347,"")</f>
        <v/>
      </c>
    </row>
    <row r="2348">
      <c r="A2348" t="inlineStr">
        <is>
          <t>400061</t>
        </is>
      </c>
      <c r="B2348" t="inlineStr">
        <is>
          <t>Hospital Universitario De Adulto</t>
        </is>
      </c>
      <c r="C2348" t="inlineStr">
        <is>
          <t>Puerto Rico</t>
        </is>
      </c>
      <c r="D2348" t="inlineStr">
        <is>
          <t>PR</t>
        </is>
      </c>
      <c r="E2348" t="inlineStr">
        <is>
          <t>Puerto Rico</t>
        </is>
      </c>
      <c r="F2348" t="inlineStr">
        <is>
          <t>IPPS</t>
        </is>
      </c>
      <c r="G2348" s="16" t="n">
        <v>0.5536</v>
      </c>
      <c r="H2348" s="16" t="n">
        <v>0.5259</v>
      </c>
      <c r="I2348" s="16" t="n">
        <v>1.9964</v>
      </c>
      <c r="J2348" s="16" t="n">
        <v>2.0058</v>
      </c>
      <c r="K2348" s="17" t="n">
        <v>380</v>
      </c>
      <c r="L2348" s="16" t="n">
        <v>1</v>
      </c>
      <c r="M2348" s="18" t="n">
        <v>3704933.856421809</v>
      </c>
      <c r="N2348" s="18" t="n">
        <v>3749830.534575237</v>
      </c>
      <c r="O2348" s="19" t="n">
        <v>44896.67815342871</v>
      </c>
      <c r="P2348" s="20" t="n">
        <v>0.01211807818798404</v>
      </c>
      <c r="Q2348" s="27">
        <f>IF(O2348&gt;0,O2348,"")</f>
        <v/>
      </c>
      <c r="R2348" s="28">
        <f>IF(O2348&gt;0,P2348,"")</f>
        <v/>
      </c>
    </row>
    <row r="2349">
      <c r="A2349" t="inlineStr">
        <is>
          <t>400079</t>
        </is>
      </c>
      <c r="B2349" t="inlineStr">
        <is>
          <t>Hospital  Comunitario Buen Samaritano Inc</t>
        </is>
      </c>
      <c r="C2349" t="inlineStr">
        <is>
          <t>Puerto Rico</t>
        </is>
      </c>
      <c r="D2349" t="inlineStr">
        <is>
          <t>PR</t>
        </is>
      </c>
      <c r="E2349" t="inlineStr">
        <is>
          <t>Puerto Rico</t>
        </is>
      </c>
      <c r="F2349" t="inlineStr">
        <is>
          <t>IPPS</t>
        </is>
      </c>
      <c r="G2349" s="16" t="n">
        <v>0.5426</v>
      </c>
      <c r="H2349" s="16" t="n">
        <v>0.5155</v>
      </c>
      <c r="I2349" s="16" t="n">
        <v>1.4381</v>
      </c>
      <c r="J2349" s="16" t="n">
        <v>1.4267</v>
      </c>
      <c r="K2349" s="17" t="n">
        <v>258</v>
      </c>
      <c r="L2349" s="16" t="n">
        <v>1</v>
      </c>
      <c r="M2349" s="18" t="n">
        <v>1794912.621898612</v>
      </c>
      <c r="N2349" s="18" t="n">
        <v>1794355.18982722</v>
      </c>
      <c r="O2349" s="19" t="n">
        <v>-557.4320713924244</v>
      </c>
      <c r="P2349" s="20" t="n">
        <v>-0.000310562232719043</v>
      </c>
      <c r="Q2349" s="27">
        <f>IF(O2349&gt;0,O2349,"")</f>
        <v/>
      </c>
      <c r="R2349" s="28">
        <f>IF(O2349&gt;0,P2349,"")</f>
        <v/>
      </c>
    </row>
    <row r="2350">
      <c r="A2350" t="inlineStr">
        <is>
          <t>400087</t>
        </is>
      </c>
      <c r="B2350" t="inlineStr">
        <is>
          <t>Hospital Pavia Arecibo</t>
        </is>
      </c>
      <c r="C2350" t="inlineStr">
        <is>
          <t>Puerto Rico</t>
        </is>
      </c>
      <c r="D2350" t="inlineStr">
        <is>
          <t>PR</t>
        </is>
      </c>
      <c r="E2350" t="inlineStr">
        <is>
          <t>Puerto Rico</t>
        </is>
      </c>
      <c r="F2350" t="inlineStr">
        <is>
          <t>IPPS</t>
        </is>
      </c>
      <c r="G2350" s="16" t="n">
        <v>0.5468</v>
      </c>
      <c r="H2350" s="16" t="n">
        <v>0.5195</v>
      </c>
      <c r="I2350" s="16" t="n">
        <v>1.5632</v>
      </c>
      <c r="J2350" s="16" t="n">
        <v>1.558</v>
      </c>
      <c r="K2350" s="17" t="n">
        <v>457</v>
      </c>
      <c r="L2350" s="16" t="n">
        <v>1</v>
      </c>
      <c r="M2350" s="18" t="n">
        <v>3468494.168799824</v>
      </c>
      <c r="N2350" s="18" t="n">
        <v>3483184.50842069</v>
      </c>
      <c r="O2350" s="19" t="n">
        <v>14690.33962086588</v>
      </c>
      <c r="P2350" s="20" t="n">
        <v>0.004235365235153059</v>
      </c>
      <c r="Q2350" s="27">
        <f>IF(O2350&gt;0,O2350,"")</f>
        <v/>
      </c>
      <c r="R2350" s="28">
        <f>IF(O2350&gt;0,P2350,"")</f>
        <v/>
      </c>
    </row>
    <row r="2351">
      <c r="A2351" t="inlineStr">
        <is>
          <t>400098</t>
        </is>
      </c>
      <c r="B2351" t="inlineStr">
        <is>
          <t>Hospital San Francisco</t>
        </is>
      </c>
      <c r="C2351" t="inlineStr">
        <is>
          <t>Puerto Rico</t>
        </is>
      </c>
      <c r="D2351" t="inlineStr">
        <is>
          <t>PR</t>
        </is>
      </c>
      <c r="E2351" t="inlineStr">
        <is>
          <t>Puerto Rico</t>
        </is>
      </c>
      <c r="F2351" t="inlineStr">
        <is>
          <t>IPPS</t>
        </is>
      </c>
      <c r="G2351" s="16" t="n">
        <v>0.5536</v>
      </c>
      <c r="H2351" s="16" t="n">
        <v>0.5259</v>
      </c>
      <c r="I2351" s="16" t="n">
        <v>1.4942</v>
      </c>
      <c r="J2351" s="16" t="n">
        <v>1.4749</v>
      </c>
      <c r="K2351" s="17" t="n">
        <v>217</v>
      </c>
      <c r="L2351" s="16" t="n">
        <v>1</v>
      </c>
      <c r="M2351" s="18" t="n">
        <v>1583498.903966094</v>
      </c>
      <c r="N2351" s="18" t="n">
        <v>1574572.7351622</v>
      </c>
      <c r="O2351" s="19" t="n">
        <v>-8926.16880389466</v>
      </c>
      <c r="P2351" s="20" t="n">
        <v>-0.005636990831845745</v>
      </c>
      <c r="Q2351" s="27">
        <f>IF(O2351&gt;0,O2351,"")</f>
        <v/>
      </c>
      <c r="R2351" s="28">
        <f>IF(O2351&gt;0,P2351,"")</f>
        <v/>
      </c>
    </row>
    <row r="2352">
      <c r="A2352" t="inlineStr">
        <is>
          <t>400102</t>
        </is>
      </c>
      <c r="B2352" t="inlineStr">
        <is>
          <t>Doctors Center Hospital Bayamon Inc</t>
        </is>
      </c>
      <c r="C2352" t="inlineStr">
        <is>
          <t>Puerto Rico</t>
        </is>
      </c>
      <c r="D2352" t="inlineStr">
        <is>
          <t>PR</t>
        </is>
      </c>
      <c r="E2352" t="inlineStr">
        <is>
          <t>Puerto Rico</t>
        </is>
      </c>
      <c r="F2352" t="inlineStr">
        <is>
          <t>IPPS</t>
        </is>
      </c>
      <c r="G2352" s="16" t="n">
        <v>0.5536</v>
      </c>
      <c r="H2352" s="16" t="n">
        <v>0.5259</v>
      </c>
      <c r="I2352" s="16" t="n">
        <v>1.4024</v>
      </c>
      <c r="J2352" s="16" t="n">
        <v>1.3921</v>
      </c>
      <c r="K2352" s="17" t="n">
        <v>398</v>
      </c>
      <c r="L2352" s="16" t="n">
        <v>1</v>
      </c>
      <c r="M2352" s="18" t="n">
        <v>2725864.579424393</v>
      </c>
      <c r="N2352" s="18" t="n">
        <v>2725799.597874731</v>
      </c>
      <c r="O2352" s="19" t="n">
        <v>-64.98154966207221</v>
      </c>
      <c r="P2352" s="20" t="n">
        <v>-2.383887671917804e-05</v>
      </c>
      <c r="Q2352" s="27">
        <f>IF(O2352&gt;0,O2352,"")</f>
        <v/>
      </c>
      <c r="R2352" s="28">
        <f>IF(O2352&gt;0,P2352,"")</f>
        <v/>
      </c>
    </row>
    <row r="2353">
      <c r="A2353" t="inlineStr">
        <is>
          <t>400103</t>
        </is>
      </c>
      <c r="B2353" t="inlineStr">
        <is>
          <t>Mayaguez Medical Center Dr Ramon Emeterio Betances</t>
        </is>
      </c>
      <c r="C2353" t="inlineStr">
        <is>
          <t>Puerto Rico</t>
        </is>
      </c>
      <c r="D2353" t="inlineStr">
        <is>
          <t>PR</t>
        </is>
      </c>
      <c r="E2353" t="inlineStr">
        <is>
          <t>Puerto Rico</t>
        </is>
      </c>
      <c r="F2353" t="inlineStr">
        <is>
          <t>IPPS</t>
        </is>
      </c>
      <c r="G2353" s="16" t="n">
        <v>0.5426</v>
      </c>
      <c r="H2353" s="16" t="n">
        <v>0.5155</v>
      </c>
      <c r="I2353" s="16" t="n">
        <v>1.9495</v>
      </c>
      <c r="J2353" s="16" t="n">
        <v>1.9462</v>
      </c>
      <c r="K2353" s="17" t="n">
        <v>648</v>
      </c>
      <c r="L2353" s="16" t="n">
        <v>1</v>
      </c>
      <c r="M2353" s="18" t="n">
        <v>6111288.196639708</v>
      </c>
      <c r="N2353" s="18" t="n">
        <v>6147782.891527323</v>
      </c>
      <c r="O2353" s="19" t="n">
        <v>36494.69488761481</v>
      </c>
      <c r="P2353" s="20" t="n">
        <v>0.005971686118105413</v>
      </c>
      <c r="Q2353" s="27">
        <f>IF(O2353&gt;0,O2353,"")</f>
        <v/>
      </c>
      <c r="R2353" s="28">
        <f>IF(O2353&gt;0,P2353,"")</f>
        <v/>
      </c>
    </row>
    <row r="2354">
      <c r="A2354" t="inlineStr">
        <is>
          <t>400104</t>
        </is>
      </c>
      <c r="B2354" t="inlineStr">
        <is>
          <t>Hospital Menonita Caguas Inc</t>
        </is>
      </c>
      <c r="C2354" t="inlineStr">
        <is>
          <t>Puerto Rico</t>
        </is>
      </c>
      <c r="D2354" t="inlineStr">
        <is>
          <t>PR</t>
        </is>
      </c>
      <c r="E2354" t="inlineStr">
        <is>
          <t>Puerto Rico</t>
        </is>
      </c>
      <c r="F2354" t="inlineStr">
        <is>
          <t>IPPS</t>
        </is>
      </c>
      <c r="G2354" s="16" t="n">
        <v>0.5536</v>
      </c>
      <c r="H2354" s="16" t="n">
        <v>0.5259</v>
      </c>
      <c r="I2354" s="16" t="n">
        <v>1.5354</v>
      </c>
      <c r="J2354" s="16" t="n">
        <v>1.5294</v>
      </c>
      <c r="K2354" s="17" t="n">
        <v>756</v>
      </c>
      <c r="L2354" s="16" t="n">
        <v>1</v>
      </c>
      <c r="M2354" s="18" t="n">
        <v>5668819.552854921</v>
      </c>
      <c r="N2354" s="18" t="n">
        <v>5688310.556756464</v>
      </c>
      <c r="O2354" s="19" t="n">
        <v>19491.0039015431</v>
      </c>
      <c r="P2354" s="20" t="n">
        <v>0.003438282647703449</v>
      </c>
      <c r="Q2354" s="27">
        <f>IF(O2354&gt;0,O2354,"")</f>
        <v/>
      </c>
      <c r="R2354" s="28">
        <f>IF(O2354&gt;0,P2354,"")</f>
        <v/>
      </c>
    </row>
    <row r="2355">
      <c r="A2355" t="inlineStr">
        <is>
          <t>400105</t>
        </is>
      </c>
      <c r="B2355" t="inlineStr">
        <is>
          <t>Hospital Universitario Dr Ruiz Arnau</t>
        </is>
      </c>
      <c r="C2355" t="inlineStr">
        <is>
          <t>Puerto Rico</t>
        </is>
      </c>
      <c r="D2355" t="inlineStr">
        <is>
          <t>PR</t>
        </is>
      </c>
      <c r="E2355" t="inlineStr">
        <is>
          <t>Puerto Rico</t>
        </is>
      </c>
      <c r="F2355" t="inlineStr">
        <is>
          <t>IPPS</t>
        </is>
      </c>
      <c r="G2355" s="16" t="n">
        <v>0.5536</v>
      </c>
      <c r="H2355" s="16" t="n">
        <v>0.5259</v>
      </c>
      <c r="I2355" s="16" t="n">
        <v>1.8286</v>
      </c>
      <c r="J2355" s="16" t="n">
        <v>1.8263</v>
      </c>
      <c r="K2355" s="17" t="n">
        <v>70</v>
      </c>
      <c r="L2355" s="16" t="n">
        <v>1</v>
      </c>
      <c r="M2355" s="18" t="n">
        <v>625123.8327538311</v>
      </c>
      <c r="N2355" s="18" t="n">
        <v>628941.9700902029</v>
      </c>
      <c r="O2355" s="19" t="n">
        <v>3818.137336371816</v>
      </c>
      <c r="P2355" s="20" t="n">
        <v>0.006107809583186007</v>
      </c>
      <c r="Q2355" s="27">
        <f>IF(O2355&gt;0,O2355,"")</f>
        <v/>
      </c>
      <c r="R2355" s="28">
        <f>IF(O2355&gt;0,P2355,"")</f>
        <v/>
      </c>
    </row>
    <row r="2356">
      <c r="A2356" t="inlineStr">
        <is>
          <t>400106</t>
        </is>
      </c>
      <c r="B2356" t="inlineStr">
        <is>
          <t>Metropolitan Hospital</t>
        </is>
      </c>
      <c r="C2356" t="inlineStr">
        <is>
          <t>Puerto Rico</t>
        </is>
      </c>
      <c r="D2356" t="inlineStr">
        <is>
          <t>PR</t>
        </is>
      </c>
      <c r="E2356" t="inlineStr">
        <is>
          <t>Puerto Rico</t>
        </is>
      </c>
      <c r="F2356" t="inlineStr">
        <is>
          <t>IPPS</t>
        </is>
      </c>
      <c r="G2356" s="16" t="n">
        <v>0.5536</v>
      </c>
      <c r="H2356" s="16" t="n">
        <v>0.5259</v>
      </c>
      <c r="I2356" s="16" t="n">
        <v>1.2114</v>
      </c>
      <c r="J2356" s="16" t="n">
        <v>1.1997</v>
      </c>
      <c r="K2356" s="17" t="n">
        <v>165</v>
      </c>
      <c r="L2356" s="16" t="n">
        <v>1</v>
      </c>
      <c r="M2356" s="18" t="n">
        <v>976159.566371373</v>
      </c>
      <c r="N2356" s="18" t="n">
        <v>973861.1044214353</v>
      </c>
      <c r="O2356" s="19" t="n">
        <v>-2298.461949937744</v>
      </c>
      <c r="P2356" s="20" t="n">
        <v>-0.002354596552776404</v>
      </c>
      <c r="Q2356" s="27">
        <f>IF(O2356&gt;0,O2356,"")</f>
        <v/>
      </c>
      <c r="R2356" s="28">
        <f>IF(O2356&gt;0,P2356,"")</f>
        <v/>
      </c>
    </row>
    <row r="2357">
      <c r="A2357" t="inlineStr">
        <is>
          <t>400109</t>
        </is>
      </c>
      <c r="B2357" t="inlineStr">
        <is>
          <t>Hospital Espanol Auxilio Mutuo San Pablo</t>
        </is>
      </c>
      <c r="C2357" t="inlineStr">
        <is>
          <t>Puerto Rico</t>
        </is>
      </c>
      <c r="D2357" t="inlineStr">
        <is>
          <t>PR</t>
        </is>
      </c>
      <c r="E2357" t="inlineStr">
        <is>
          <t>Puerto Rico</t>
        </is>
      </c>
      <c r="F2357" t="inlineStr">
        <is>
          <t>IPPS</t>
        </is>
      </c>
      <c r="G2357" s="16" t="n">
        <v>0.5536</v>
      </c>
      <c r="H2357" s="16" t="n">
        <v>0.5259</v>
      </c>
      <c r="I2357" s="16" t="n">
        <v>1.5681</v>
      </c>
      <c r="J2357" s="16" t="n">
        <v>1.5559</v>
      </c>
      <c r="K2357" s="17" t="n">
        <v>410</v>
      </c>
      <c r="L2357" s="16" t="n">
        <v>1</v>
      </c>
      <c r="M2357" s="18" t="n">
        <v>3139835.625052154</v>
      </c>
      <c r="N2357" s="18" t="n">
        <v>3138383.090072607</v>
      </c>
      <c r="O2357" s="19" t="n">
        <v>-1452.534979546908</v>
      </c>
      <c r="P2357" s="20" t="n">
        <v>-0.0004626149751144317</v>
      </c>
      <c r="Q2357" s="27">
        <f>IF(O2357&gt;0,O2357,"")</f>
        <v/>
      </c>
      <c r="R2357" s="28">
        <f>IF(O2357&gt;0,P2357,"")</f>
        <v/>
      </c>
    </row>
    <row r="2358">
      <c r="A2358" t="inlineStr">
        <is>
          <t>400110</t>
        </is>
      </c>
      <c r="B2358" t="inlineStr">
        <is>
          <t>Hospital Pavia Yauco</t>
        </is>
      </c>
      <c r="C2358" t="inlineStr">
        <is>
          <t>Puerto Rico</t>
        </is>
      </c>
      <c r="D2358" t="inlineStr">
        <is>
          <t>PR</t>
        </is>
      </c>
      <c r="E2358" t="inlineStr">
        <is>
          <t>Puerto Rico</t>
        </is>
      </c>
      <c r="F2358" t="inlineStr">
        <is>
          <t>IPPS</t>
        </is>
      </c>
      <c r="G2358" s="16" t="n">
        <v>0.5426</v>
      </c>
      <c r="H2358" s="16" t="n">
        <v>0.5155</v>
      </c>
      <c r="I2358" s="16" t="n">
        <v>1.1802</v>
      </c>
      <c r="J2358" s="16" t="n">
        <v>1.1724</v>
      </c>
      <c r="K2358" s="17" t="n">
        <v>173</v>
      </c>
      <c r="L2358" s="16" t="n">
        <v>1</v>
      </c>
      <c r="M2358" s="18" t="n">
        <v>987725.4242411267</v>
      </c>
      <c r="N2358" s="18" t="n">
        <v>988730.5671725336</v>
      </c>
      <c r="O2358" s="19" t="n">
        <v>1005.142931406852</v>
      </c>
      <c r="P2358" s="20" t="n">
        <v>0.001017633956500722</v>
      </c>
      <c r="Q2358" s="27">
        <f>IF(O2358&gt;0,O2358,"")</f>
        <v/>
      </c>
      <c r="R2358" s="28">
        <f>IF(O2358&gt;0,P2358,"")</f>
        <v/>
      </c>
    </row>
    <row r="2359">
      <c r="A2359" t="inlineStr">
        <is>
          <t>400111</t>
        </is>
      </c>
      <c r="B2359" t="inlineStr">
        <is>
          <t>Hospital San Carlos Borromeo</t>
        </is>
      </c>
      <c r="C2359" t="inlineStr">
        <is>
          <t>Puerto Rico</t>
        </is>
      </c>
      <c r="D2359" t="inlineStr">
        <is>
          <t>PR</t>
        </is>
      </c>
      <c r="E2359" t="inlineStr">
        <is>
          <t>Puerto Rico</t>
        </is>
      </c>
      <c r="F2359" t="inlineStr">
        <is>
          <t>IPPS</t>
        </is>
      </c>
      <c r="G2359" s="16" t="n">
        <v>0.5426</v>
      </c>
      <c r="H2359" s="16" t="n">
        <v>0.5155</v>
      </c>
      <c r="I2359" s="16" t="n">
        <v>1.5647</v>
      </c>
      <c r="J2359" s="16" t="n">
        <v>1.5845</v>
      </c>
      <c r="K2359" s="17" t="n">
        <v>276</v>
      </c>
      <c r="L2359" s="16" t="n">
        <v>1</v>
      </c>
      <c r="M2359" s="18" t="n">
        <v>2089174.344318956</v>
      </c>
      <c r="N2359" s="18" t="n">
        <v>2131853.581788785</v>
      </c>
      <c r="O2359" s="19" t="n">
        <v>42679.23746982915</v>
      </c>
      <c r="P2359" s="20" t="n">
        <v>0.02042875817706925</v>
      </c>
      <c r="Q2359" s="27">
        <f>IF(O2359&gt;0,O2359,"")</f>
        <v/>
      </c>
      <c r="R2359" s="28">
        <f>IF(O2359&gt;0,P2359,"")</f>
        <v/>
      </c>
    </row>
    <row r="2360">
      <c r="A2360" t="inlineStr">
        <is>
          <t>400112</t>
        </is>
      </c>
      <c r="B2360" t="inlineStr">
        <is>
          <t>Hospital Upr, Dr  Federico Trilla</t>
        </is>
      </c>
      <c r="C2360" t="inlineStr">
        <is>
          <t>Puerto Rico</t>
        </is>
      </c>
      <c r="D2360" t="inlineStr">
        <is>
          <t>PR</t>
        </is>
      </c>
      <c r="E2360" t="inlineStr">
        <is>
          <t>Puerto Rico</t>
        </is>
      </c>
      <c r="F2360" t="inlineStr">
        <is>
          <t>IPPS</t>
        </is>
      </c>
      <c r="G2360" s="16" t="n">
        <v>0.5536</v>
      </c>
      <c r="H2360" s="16" t="n">
        <v>0.5259</v>
      </c>
      <c r="I2360" s="16" t="n">
        <v>1.4306</v>
      </c>
      <c r="J2360" s="16" t="n">
        <v>1.4151</v>
      </c>
      <c r="K2360" s="17" t="n">
        <v>521</v>
      </c>
      <c r="L2360" s="16" t="n">
        <v>1</v>
      </c>
      <c r="M2360" s="18" t="n">
        <v>3640032.365327929</v>
      </c>
      <c r="N2360" s="18" t="n">
        <v>3627147.960018231</v>
      </c>
      <c r="O2360" s="19" t="n">
        <v>-12884.40530969808</v>
      </c>
      <c r="P2360" s="20" t="n">
        <v>-0.003539640315406187</v>
      </c>
      <c r="Q2360" s="27">
        <f>IF(O2360&gt;0,O2360,"")</f>
        <v/>
      </c>
      <c r="R2360" s="28">
        <f>IF(O2360&gt;0,P2360,"")</f>
        <v/>
      </c>
    </row>
    <row r="2361">
      <c r="A2361" t="inlineStr">
        <is>
          <t>400113</t>
        </is>
      </c>
      <c r="B2361" t="inlineStr">
        <is>
          <t>Hospital Menonita Ponce</t>
        </is>
      </c>
      <c r="C2361" t="inlineStr">
        <is>
          <t>Puerto Rico</t>
        </is>
      </c>
      <c r="D2361" t="inlineStr">
        <is>
          <t>PR</t>
        </is>
      </c>
      <c r="E2361" t="inlineStr">
        <is>
          <t>Puerto Rico</t>
        </is>
      </c>
      <c r="F2361" t="inlineStr">
        <is>
          <t>IPPS</t>
        </is>
      </c>
      <c r="G2361" s="16" t="n">
        <v>0.5426</v>
      </c>
      <c r="H2361" s="16" t="n">
        <v>0.5155</v>
      </c>
      <c r="I2361" s="16" t="n">
        <v>1.4889</v>
      </c>
      <c r="J2361" s="16" t="n">
        <v>1.4811</v>
      </c>
      <c r="K2361" s="17" t="n">
        <v>423</v>
      </c>
      <c r="L2361" s="16" t="n">
        <v>1</v>
      </c>
      <c r="M2361" s="18" t="n">
        <v>3046775.233043462</v>
      </c>
      <c r="N2361" s="18" t="n">
        <v>3054082.730378662</v>
      </c>
      <c r="O2361" s="19" t="n">
        <v>7307.497335200664</v>
      </c>
      <c r="P2361" s="20" t="n">
        <v>0.002398436634231503</v>
      </c>
      <c r="Q2361" s="27">
        <f>IF(O2361&gt;0,O2361,"")</f>
        <v/>
      </c>
      <c r="R2361" s="28">
        <f>IF(O2361&gt;0,P2361,"")</f>
        <v/>
      </c>
    </row>
    <row r="2362">
      <c r="A2362" t="inlineStr">
        <is>
          <t>400114</t>
        </is>
      </c>
      <c r="B2362" t="inlineStr">
        <is>
          <t>Manati Medical Center Dr Otero Lopez</t>
        </is>
      </c>
      <c r="C2362" t="inlineStr">
        <is>
          <t>Puerto Rico</t>
        </is>
      </c>
      <c r="D2362" t="inlineStr">
        <is>
          <t>PR</t>
        </is>
      </c>
      <c r="E2362" t="inlineStr">
        <is>
          <t>Puerto Rico</t>
        </is>
      </c>
      <c r="F2362" t="inlineStr">
        <is>
          <t>IPPS</t>
        </is>
      </c>
      <c r="G2362" s="16" t="n">
        <v>0.5536</v>
      </c>
      <c r="H2362" s="16" t="n">
        <v>0.5259</v>
      </c>
      <c r="I2362" s="16" t="n">
        <v>1.5757</v>
      </c>
      <c r="J2362" s="16" t="n">
        <v>1.5658</v>
      </c>
      <c r="K2362" s="17" t="n">
        <v>697</v>
      </c>
      <c r="L2362" s="16" t="n">
        <v>1</v>
      </c>
      <c r="M2362" s="18" t="n">
        <v>5363590.517486738</v>
      </c>
      <c r="N2362" s="18" t="n">
        <v>5369198.799499113</v>
      </c>
      <c r="O2362" s="19" t="n">
        <v>5608.282012375072</v>
      </c>
      <c r="P2362" s="20" t="n">
        <v>0.001045620838147613</v>
      </c>
      <c r="Q2362" s="27">
        <f>IF(O2362&gt;0,O2362,"")</f>
        <v/>
      </c>
      <c r="R2362" s="28">
        <f>IF(O2362&gt;0,P2362,"")</f>
        <v/>
      </c>
    </row>
    <row r="2363">
      <c r="A2363" t="inlineStr">
        <is>
          <t>400115</t>
        </is>
      </c>
      <c r="B2363" t="inlineStr">
        <is>
          <t>Centro Medico Wilma N Vazquez</t>
        </is>
      </c>
      <c r="C2363" t="inlineStr">
        <is>
          <t>Puerto Rico</t>
        </is>
      </c>
      <c r="D2363" t="inlineStr">
        <is>
          <t>PR</t>
        </is>
      </c>
      <c r="E2363" t="inlineStr">
        <is>
          <t>Puerto Rico</t>
        </is>
      </c>
      <c r="F2363" t="inlineStr">
        <is>
          <t>IPPS</t>
        </is>
      </c>
      <c r="G2363" s="16" t="n">
        <v>0.5536</v>
      </c>
      <c r="H2363" s="16" t="n">
        <v>0.5259</v>
      </c>
      <c r="I2363" s="16" t="n">
        <v>1.2801</v>
      </c>
      <c r="J2363" s="16" t="n">
        <v>1.2691</v>
      </c>
      <c r="K2363" s="17" t="n">
        <v>212</v>
      </c>
      <c r="L2363" s="16" t="n">
        <v>1</v>
      </c>
      <c r="M2363" s="18" t="n">
        <v>1325345.35305178</v>
      </c>
      <c r="N2363" s="18" t="n">
        <v>1323646.826129278</v>
      </c>
      <c r="O2363" s="19" t="n">
        <v>-1698.526922502555</v>
      </c>
      <c r="P2363" s="20" t="n">
        <v>-0.001281573077229626</v>
      </c>
      <c r="Q2363" s="27">
        <f>IF(O2363&gt;0,O2363,"")</f>
        <v/>
      </c>
      <c r="R2363" s="28">
        <f>IF(O2363&gt;0,P2363,"")</f>
        <v/>
      </c>
    </row>
    <row r="2364">
      <c r="A2364" t="inlineStr">
        <is>
          <t>400117</t>
        </is>
      </c>
      <c r="B2364" t="inlineStr">
        <is>
          <t>Hospital Metropolitano  Dr Susoni</t>
        </is>
      </c>
      <c r="C2364" t="inlineStr">
        <is>
          <t>Puerto Rico</t>
        </is>
      </c>
      <c r="D2364" t="inlineStr">
        <is>
          <t>PR</t>
        </is>
      </c>
      <c r="E2364" t="inlineStr">
        <is>
          <t>Puerto Rico</t>
        </is>
      </c>
      <c r="F2364" t="inlineStr">
        <is>
          <t>IPPS</t>
        </is>
      </c>
      <c r="G2364" s="16" t="n">
        <v>0.5468</v>
      </c>
      <c r="H2364" s="16" t="n">
        <v>0.5195</v>
      </c>
      <c r="I2364" s="16" t="n">
        <v>1.1049</v>
      </c>
      <c r="J2364" s="16" t="n">
        <v>1.097</v>
      </c>
      <c r="K2364" s="17" t="n">
        <v>457</v>
      </c>
      <c r="L2364" s="16" t="n">
        <v>1</v>
      </c>
      <c r="M2364" s="18" t="n">
        <v>2451598.776296652</v>
      </c>
      <c r="N2364" s="18" t="n">
        <v>2452537.487636391</v>
      </c>
      <c r="O2364" s="19" t="n">
        <v>938.7113397386856</v>
      </c>
      <c r="P2364" s="20" t="n">
        <v>0.0003828976212643934</v>
      </c>
      <c r="Q2364" s="27">
        <f>IF(O2364&gt;0,O2364,"")</f>
        <v/>
      </c>
      <c r="R2364" s="28">
        <f>IF(O2364&gt;0,P2364,"")</f>
        <v/>
      </c>
    </row>
    <row r="2365">
      <c r="A2365" t="inlineStr">
        <is>
          <t>400118</t>
        </is>
      </c>
      <c r="B2365" t="inlineStr">
        <is>
          <t>Doctors' Center Hospital, Inc</t>
        </is>
      </c>
      <c r="C2365" t="inlineStr">
        <is>
          <t>Puerto Rico</t>
        </is>
      </c>
      <c r="D2365" t="inlineStr">
        <is>
          <t>PR</t>
        </is>
      </c>
      <c r="E2365" t="inlineStr">
        <is>
          <t>Puerto Rico</t>
        </is>
      </c>
      <c r="F2365" t="inlineStr">
        <is>
          <t>IPPS</t>
        </is>
      </c>
      <c r="G2365" s="16" t="n">
        <v>0.5536</v>
      </c>
      <c r="H2365" s="16" t="n">
        <v>0.5259</v>
      </c>
      <c r="I2365" s="16" t="n">
        <v>1.4099</v>
      </c>
      <c r="J2365" s="16" t="n">
        <v>1.3961</v>
      </c>
      <c r="K2365" s="17" t="n">
        <v>673</v>
      </c>
      <c r="L2365" s="16" t="n">
        <v>1</v>
      </c>
      <c r="M2365" s="18" t="n">
        <v>4633964.217599322</v>
      </c>
      <c r="N2365" s="18" t="n">
        <v>4622447.729837012</v>
      </c>
      <c r="O2365" s="19" t="n">
        <v>-11516.48776231054</v>
      </c>
      <c r="P2365" s="20" t="n">
        <v>-0.002485234503661487</v>
      </c>
      <c r="Q2365" s="27">
        <f>IF(O2365&gt;0,O2365,"")</f>
        <v/>
      </c>
      <c r="R2365" s="28">
        <f>IF(O2365&gt;0,P2365,"")</f>
        <v/>
      </c>
    </row>
    <row r="2366">
      <c r="A2366" t="inlineStr">
        <is>
          <t>400120</t>
        </is>
      </c>
      <c r="B2366" t="inlineStr">
        <is>
          <t>Hospital Pavia Caguas</t>
        </is>
      </c>
      <c r="C2366" t="inlineStr">
        <is>
          <t>Puerto Rico</t>
        </is>
      </c>
      <c r="D2366" t="inlineStr">
        <is>
          <t>PR</t>
        </is>
      </c>
      <c r="E2366" t="inlineStr">
        <is>
          <t>Puerto Rico</t>
        </is>
      </c>
      <c r="F2366" t="inlineStr">
        <is>
          <t>IPPS</t>
        </is>
      </c>
      <c r="G2366" s="16" t="n">
        <v>0.5536</v>
      </c>
      <c r="H2366" s="16" t="n">
        <v>0.5259</v>
      </c>
      <c r="I2366" s="16" t="n">
        <v>1.5491</v>
      </c>
      <c r="J2366" s="16" t="n">
        <v>1.5369</v>
      </c>
      <c r="K2366" s="17" t="n">
        <v>386</v>
      </c>
      <c r="L2366" s="16" t="n">
        <v>1</v>
      </c>
      <c r="M2366" s="18" t="n">
        <v>2920223.286488636</v>
      </c>
      <c r="N2366" s="18" t="n">
        <v>2918591.631315542</v>
      </c>
      <c r="O2366" s="19" t="n">
        <v>-1631.655173093546</v>
      </c>
      <c r="P2366" s="20" t="n">
        <v>-0.0005587432922143078</v>
      </c>
      <c r="Q2366" s="27">
        <f>IF(O2366&gt;0,O2366,"")</f>
        <v/>
      </c>
      <c r="R2366" s="28">
        <f>IF(O2366&gt;0,P2366,"")</f>
        <v/>
      </c>
    </row>
    <row r="2367">
      <c r="A2367" t="inlineStr">
        <is>
          <t>400122</t>
        </is>
      </c>
      <c r="B2367" t="inlineStr">
        <is>
          <t>Professional Hospital Guaynabo Inc</t>
        </is>
      </c>
      <c r="C2367" t="inlineStr">
        <is>
          <t>Puerto Rico</t>
        </is>
      </c>
      <c r="D2367" t="inlineStr">
        <is>
          <t>PR</t>
        </is>
      </c>
      <c r="E2367" t="inlineStr">
        <is>
          <t>Puerto Rico</t>
        </is>
      </c>
      <c r="F2367" t="inlineStr">
        <is>
          <t>IPPS</t>
        </is>
      </c>
      <c r="G2367" s="16" t="n">
        <v>0.5536</v>
      </c>
      <c r="H2367" s="16" t="n">
        <v>0.5259</v>
      </c>
      <c r="I2367" s="16" t="n">
        <v>1.5074</v>
      </c>
      <c r="J2367" s="16" t="n">
        <v>1.4961</v>
      </c>
      <c r="K2367" s="17" t="n">
        <v>124</v>
      </c>
      <c r="L2367" s="16" t="n">
        <v>1</v>
      </c>
      <c r="M2367" s="18" t="n">
        <v>912850.1626626732</v>
      </c>
      <c r="N2367" s="18" t="n">
        <v>912688.809537176</v>
      </c>
      <c r="O2367" s="19" t="n">
        <v>-161.3531254971167</v>
      </c>
      <c r="P2367" s="20" t="n">
        <v>-0.0001767575140989943</v>
      </c>
      <c r="Q2367" s="27">
        <f>IF(O2367&gt;0,O2367,"")</f>
        <v/>
      </c>
      <c r="R2367" s="28">
        <f>IF(O2367&gt;0,P2367,"")</f>
        <v/>
      </c>
    </row>
    <row r="2368">
      <c r="A2368" t="inlineStr">
        <is>
          <t>400123</t>
        </is>
      </c>
      <c r="B2368" t="inlineStr">
        <is>
          <t>Hospital Perea</t>
        </is>
      </c>
      <c r="C2368" t="inlineStr">
        <is>
          <t>Puerto Rico</t>
        </is>
      </c>
      <c r="D2368" t="inlineStr">
        <is>
          <t>PR</t>
        </is>
      </c>
      <c r="E2368" t="inlineStr">
        <is>
          <t>Puerto Rico</t>
        </is>
      </c>
      <c r="F2368" t="inlineStr">
        <is>
          <t>IPPS</t>
        </is>
      </c>
      <c r="G2368" s="16" t="n">
        <v>0.5528999999999999</v>
      </c>
      <c r="H2368" s="16" t="n">
        <v>0.5252</v>
      </c>
      <c r="I2368" s="16" t="n">
        <v>1.2115</v>
      </c>
      <c r="J2368" s="16" t="n">
        <v>1.1998</v>
      </c>
      <c r="K2368" s="17" t="n">
        <v>342</v>
      </c>
      <c r="L2368" s="16" t="n">
        <v>1</v>
      </c>
      <c r="M2368" s="18" t="n">
        <v>2022265.320560845</v>
      </c>
      <c r="N2368" s="18" t="n">
        <v>2017475.859854172</v>
      </c>
      <c r="O2368" s="19" t="n">
        <v>-4789.460706673795</v>
      </c>
      <c r="P2368" s="20" t="n">
        <v>-0.002368364159726336</v>
      </c>
      <c r="Q2368" s="27">
        <f>IF(O2368&gt;0,O2368,"")</f>
        <v/>
      </c>
      <c r="R2368" s="28">
        <f>IF(O2368&gt;0,P2368,"")</f>
        <v/>
      </c>
    </row>
    <row r="2369">
      <c r="A2369" t="inlineStr">
        <is>
          <t>400124</t>
        </is>
      </c>
      <c r="B2369" t="inlineStr">
        <is>
          <t>Centro Cardiovascular De Puerto Rico Y El Caribe</t>
        </is>
      </c>
      <c r="C2369" t="inlineStr">
        <is>
          <t>Puerto Rico</t>
        </is>
      </c>
      <c r="D2369" t="inlineStr">
        <is>
          <t>PR</t>
        </is>
      </c>
      <c r="E2369" t="inlineStr">
        <is>
          <t>Puerto Rico</t>
        </is>
      </c>
      <c r="F2369" t="inlineStr">
        <is>
          <t>IPPS</t>
        </is>
      </c>
      <c r="G2369" s="16" t="n">
        <v>0.5536</v>
      </c>
      <c r="H2369" s="16" t="n">
        <v>0.5259</v>
      </c>
      <c r="I2369" s="16" t="n">
        <v>1.997</v>
      </c>
      <c r="J2369" s="16" t="n">
        <v>2.008</v>
      </c>
      <c r="K2369" s="17" t="n">
        <v>250</v>
      </c>
      <c r="L2369" s="16" t="n">
        <v>1</v>
      </c>
      <c r="M2369" s="18" t="n">
        <v>2438189.04003336</v>
      </c>
      <c r="N2369" s="18" t="n">
        <v>2469699.61894292</v>
      </c>
      <c r="O2369" s="19" t="n">
        <v>31510.57890956011</v>
      </c>
      <c r="P2369" s="20" t="n">
        <v>0.01292376365908403</v>
      </c>
      <c r="Q2369" s="27">
        <f>IF(O2369&gt;0,O2369,"")</f>
        <v/>
      </c>
      <c r="R2369" s="28">
        <f>IF(O2369&gt;0,P2369,"")</f>
        <v/>
      </c>
    </row>
    <row r="2370">
      <c r="A2370" t="inlineStr">
        <is>
          <t>400126</t>
        </is>
      </c>
      <c r="B2370" t="inlineStr">
        <is>
          <t>Hospital Metropolitano De San German</t>
        </is>
      </c>
      <c r="C2370" t="inlineStr">
        <is>
          <t>Puerto Rico</t>
        </is>
      </c>
      <c r="D2370" t="inlineStr">
        <is>
          <t>PR</t>
        </is>
      </c>
      <c r="E2370" t="inlineStr">
        <is>
          <t>Puerto Rico</t>
        </is>
      </c>
      <c r="F2370" t="inlineStr">
        <is>
          <t>IPPS</t>
        </is>
      </c>
      <c r="G2370" s="16" t="n">
        <v>0.5580000000000001</v>
      </c>
      <c r="H2370" s="16" t="n">
        <v>0.5301</v>
      </c>
      <c r="I2370" s="16" t="n">
        <v>1.418</v>
      </c>
      <c r="J2370" s="16" t="n">
        <v>1.4199</v>
      </c>
      <c r="K2370" s="17" t="n">
        <v>83</v>
      </c>
      <c r="L2370" s="16" t="n">
        <v>1</v>
      </c>
      <c r="M2370" s="18" t="n">
        <v>576950.6709855864</v>
      </c>
      <c r="N2370" s="18" t="n">
        <v>581935.7480794018</v>
      </c>
      <c r="O2370" s="19" t="n">
        <v>4985.077093815431</v>
      </c>
      <c r="P2370" s="20" t="n">
        <v>0.008640387028755133</v>
      </c>
      <c r="Q2370" s="27">
        <f>IF(O2370&gt;0,O2370,"")</f>
        <v/>
      </c>
      <c r="R2370" s="28">
        <f>IF(O2370&gt;0,P2370,"")</f>
        <v/>
      </c>
    </row>
    <row r="2371">
      <c r="A2371" t="inlineStr">
        <is>
          <t>400127</t>
        </is>
      </c>
      <c r="B2371" t="inlineStr">
        <is>
          <t>Asem</t>
        </is>
      </c>
      <c r="C2371" t="inlineStr">
        <is>
          <t>Puerto Rico</t>
        </is>
      </c>
      <c r="D2371" t="inlineStr">
        <is>
          <t>PR</t>
        </is>
      </c>
      <c r="E2371" t="inlineStr">
        <is>
          <t>Puerto Rico</t>
        </is>
      </c>
      <c r="F2371" t="inlineStr">
        <is>
          <t>IPPS</t>
        </is>
      </c>
      <c r="G2371" s="16" t="n">
        <v>0.5536</v>
      </c>
      <c r="H2371" s="16" t="n">
        <v>0.5259</v>
      </c>
      <c r="I2371" s="16" t="n">
        <v>4.1754</v>
      </c>
      <c r="J2371" s="16" t="n">
        <v>4.1389</v>
      </c>
      <c r="K2371" s="17" t="n">
        <v>26</v>
      </c>
      <c r="L2371" s="16" t="n">
        <v>1</v>
      </c>
      <c r="M2371" s="18" t="n">
        <v>530176.8201535053</v>
      </c>
      <c r="N2371" s="18" t="n">
        <v>529417.9951671597</v>
      </c>
      <c r="O2371" s="19" t="n">
        <v>-758.8249863456003</v>
      </c>
      <c r="P2371" s="20" t="n">
        <v>-0.001431267753512674</v>
      </c>
      <c r="Q2371" s="27">
        <f>IF(O2371&gt;0,O2371,"")</f>
        <v/>
      </c>
      <c r="R2371" s="28">
        <f>IF(O2371&gt;0,P2371,"")</f>
        <v/>
      </c>
    </row>
    <row r="2372">
      <c r="A2372" t="inlineStr">
        <is>
          <t>400128</t>
        </is>
      </c>
      <c r="B2372" t="inlineStr">
        <is>
          <t>Hospital Pavia Hato Rey, Inc</t>
        </is>
      </c>
      <c r="C2372" t="inlineStr">
        <is>
          <t>Puerto Rico</t>
        </is>
      </c>
      <c r="D2372" t="inlineStr">
        <is>
          <t>PR</t>
        </is>
      </c>
      <c r="E2372" t="inlineStr">
        <is>
          <t>Puerto Rico</t>
        </is>
      </c>
      <c r="F2372" t="inlineStr">
        <is>
          <t>IPPS</t>
        </is>
      </c>
      <c r="G2372" s="16" t="n">
        <v>0.5536</v>
      </c>
      <c r="H2372" s="16" t="n">
        <v>0.5259</v>
      </c>
      <c r="I2372" s="16" t="n">
        <v>1.1745</v>
      </c>
      <c r="J2372" s="16" t="n">
        <v>1.1057</v>
      </c>
      <c r="K2372" s="17" t="n">
        <v>20</v>
      </c>
      <c r="L2372" s="16" t="n">
        <v>1</v>
      </c>
      <c r="M2372" s="18" t="n">
        <v>114718.1983983648</v>
      </c>
      <c r="N2372" s="18" t="n">
        <v>108794.6959627564</v>
      </c>
      <c r="O2372" s="19" t="n">
        <v>-5923.50243560836</v>
      </c>
      <c r="P2372" s="20" t="n">
        <v>-0.05163524635418956</v>
      </c>
      <c r="Q2372" s="27">
        <f>IF(O2372&gt;0,O2372,"")</f>
        <v/>
      </c>
      <c r="R2372" s="28">
        <f>IF(O2372&gt;0,P2372,"")</f>
        <v/>
      </c>
    </row>
    <row r="2373">
      <c r="A2373" t="inlineStr">
        <is>
          <t>400131</t>
        </is>
      </c>
      <c r="B2373" t="inlineStr">
        <is>
          <t>Caribbean Medical Center</t>
        </is>
      </c>
      <c r="C2373" t="inlineStr">
        <is>
          <t>Puerto Rico</t>
        </is>
      </c>
      <c r="D2373" t="inlineStr">
        <is>
          <t>PR</t>
        </is>
      </c>
      <c r="E2373" t="inlineStr">
        <is>
          <t>Puerto Rico</t>
        </is>
      </c>
      <c r="F2373" t="inlineStr">
        <is>
          <t>IPPS</t>
        </is>
      </c>
      <c r="G2373" s="16" t="n">
        <v>0.5536</v>
      </c>
      <c r="H2373" s="16" t="n">
        <v>0.5259</v>
      </c>
      <c r="I2373" s="16" t="n">
        <v>1.4117</v>
      </c>
      <c r="J2373" s="16" t="n">
        <v>1.4003</v>
      </c>
      <c r="K2373" s="17" t="n">
        <v>148</v>
      </c>
      <c r="L2373" s="16" t="n">
        <v>1</v>
      </c>
      <c r="M2373" s="18" t="n">
        <v>1020360.01449501</v>
      </c>
      <c r="N2373" s="18" t="n">
        <v>1019584.493442339</v>
      </c>
      <c r="O2373" s="19" t="n">
        <v>-775.5210526712472</v>
      </c>
      <c r="P2373" s="20" t="n">
        <v>-0.0007600464950158429</v>
      </c>
      <c r="Q2373" s="27">
        <f>IF(O2373&gt;0,O2373,"")</f>
        <v/>
      </c>
      <c r="R2373" s="28">
        <f>IF(O2373&gt;0,P2373,"")</f>
        <v/>
      </c>
    </row>
    <row r="2374">
      <c r="A2374" t="inlineStr">
        <is>
          <t>400132</t>
        </is>
      </c>
      <c r="B2374" t="inlineStr">
        <is>
          <t>Doctors Center Hospital  Carolina Llc</t>
        </is>
      </c>
      <c r="C2374" t="inlineStr">
        <is>
          <t>Puerto Rico</t>
        </is>
      </c>
      <c r="D2374" t="inlineStr">
        <is>
          <t>PR</t>
        </is>
      </c>
      <c r="E2374" t="inlineStr">
        <is>
          <t>Puerto Rico</t>
        </is>
      </c>
      <c r="F2374" t="inlineStr">
        <is>
          <t>IPPS</t>
        </is>
      </c>
      <c r="G2374" s="16" t="n">
        <v>0.5536</v>
      </c>
      <c r="H2374" s="16" t="n">
        <v>0.5259</v>
      </c>
      <c r="I2374" s="16" t="n">
        <v>1.5079</v>
      </c>
      <c r="J2374" s="16" t="n">
        <v>1.485</v>
      </c>
      <c r="K2374" s="17" t="n">
        <v>291</v>
      </c>
      <c r="L2374" s="16" t="n">
        <v>1</v>
      </c>
      <c r="M2374" s="18" t="n">
        <v>2142963.783192177</v>
      </c>
      <c r="N2374" s="18" t="n">
        <v>2125983.356238842</v>
      </c>
      <c r="O2374" s="19" t="n">
        <v>-16980.42695333436</v>
      </c>
      <c r="P2374" s="20" t="n">
        <v>-0.007923804912857732</v>
      </c>
      <c r="Q2374" s="27">
        <f>IF(O2374&gt;0,O2374,"")</f>
        <v/>
      </c>
      <c r="R2374" s="28">
        <f>IF(O2374&gt;0,P2374,"")</f>
        <v/>
      </c>
    </row>
    <row r="2375">
      <c r="A2375" t="inlineStr">
        <is>
          <t>400135</t>
        </is>
      </c>
      <c r="B2375" t="inlineStr">
        <is>
          <t>Hospital  Centro Comprensivo Del Cancer</t>
        </is>
      </c>
      <c r="C2375" t="inlineStr">
        <is>
          <t>Puerto Rico</t>
        </is>
      </c>
      <c r="D2375" t="inlineStr">
        <is>
          <t>PR</t>
        </is>
      </c>
      <c r="E2375" t="inlineStr">
        <is>
          <t>Puerto Rico</t>
        </is>
      </c>
      <c r="F2375" t="inlineStr">
        <is>
          <t>IPPS</t>
        </is>
      </c>
      <c r="G2375" s="16" t="n">
        <v>0.5536</v>
      </c>
      <c r="H2375" s="16" t="n">
        <v>0.5259</v>
      </c>
      <c r="I2375" s="16" t="n">
        <v>1.645</v>
      </c>
      <c r="J2375" s="16" t="n">
        <v>1.6416</v>
      </c>
      <c r="K2375" s="17" t="n">
        <v>196</v>
      </c>
      <c r="L2375" s="16" t="n">
        <v>1</v>
      </c>
      <c r="M2375" s="18" t="n">
        <v>1574603.726164358</v>
      </c>
      <c r="N2375" s="18" t="n">
        <v>1582937.735684288</v>
      </c>
      <c r="O2375" s="19" t="n">
        <v>8334.009519929765</v>
      </c>
      <c r="P2375" s="20" t="n">
        <v>0.005292766288716285</v>
      </c>
      <c r="Q2375" s="27">
        <f>IF(O2375&gt;0,O2375,"")</f>
        <v/>
      </c>
      <c r="R2375" s="28">
        <f>IF(O2375&gt;0,P2375,"")</f>
        <v/>
      </c>
    </row>
    <row r="2376">
      <c r="A2376" t="inlineStr">
        <is>
          <t>400136</t>
        </is>
      </c>
      <c r="B2376" t="inlineStr">
        <is>
          <t>Hospital San Antonio Inc</t>
        </is>
      </c>
      <c r="C2376" t="inlineStr">
        <is>
          <t>Puerto Rico</t>
        </is>
      </c>
      <c r="D2376" t="inlineStr">
        <is>
          <t>PR</t>
        </is>
      </c>
      <c r="E2376" t="inlineStr">
        <is>
          <t>Puerto Rico</t>
        </is>
      </c>
      <c r="F2376" t="inlineStr">
        <is>
          <t>IPPS</t>
        </is>
      </c>
      <c r="G2376" s="16" t="n">
        <v>0.5426</v>
      </c>
      <c r="H2376" s="16" t="n">
        <v>0.5155</v>
      </c>
      <c r="I2376" s="16" t="n">
        <v>0.9156</v>
      </c>
      <c r="J2376" s="16" t="n">
        <v>0.9072</v>
      </c>
      <c r="K2376" s="17" t="n">
        <v>5</v>
      </c>
      <c r="L2376" s="16" t="n">
        <v>1</v>
      </c>
      <c r="M2376" s="18" t="n">
        <v>22146.76552409496</v>
      </c>
      <c r="N2376" s="18" t="n">
        <v>22112.0543832552</v>
      </c>
      <c r="O2376" s="19" t="n">
        <v>-34.71114083975772</v>
      </c>
      <c r="P2376" s="20" t="n">
        <v>-0.001567323264518836</v>
      </c>
      <c r="Q2376" s="27">
        <f>IF(O2376&gt;0,O2376,"")</f>
        <v/>
      </c>
      <c r="R2376" s="28">
        <f>IF(O2376&gt;0,P2376,"")</f>
        <v/>
      </c>
    </row>
    <row r="2377">
      <c r="A2377" t="inlineStr">
        <is>
          <t>400137</t>
        </is>
      </c>
      <c r="B2377" t="inlineStr">
        <is>
          <t>Doctors Center Hospital Orlando Health Dorado</t>
        </is>
      </c>
      <c r="C2377" t="inlineStr">
        <is>
          <t>Puerto Rico</t>
        </is>
      </c>
      <c r="D2377" t="inlineStr">
        <is>
          <t>PR</t>
        </is>
      </c>
      <c r="E2377" t="inlineStr">
        <is>
          <t>Puerto Rico</t>
        </is>
      </c>
      <c r="F2377" t="inlineStr">
        <is>
          <t>IPPS</t>
        </is>
      </c>
      <c r="G2377" s="16" t="n">
        <v>0.5536</v>
      </c>
      <c r="H2377" s="16" t="n">
        <v>0.5259</v>
      </c>
      <c r="I2377" s="16" t="n">
        <v>1.3432</v>
      </c>
      <c r="J2377" s="16" t="n">
        <v>1.3324</v>
      </c>
      <c r="K2377" s="17" t="n">
        <v>267</v>
      </c>
      <c r="L2377" s="16" t="n">
        <v>1</v>
      </c>
      <c r="M2377" s="18" t="n">
        <v>1751464.123102534</v>
      </c>
      <c r="N2377" s="18" t="n">
        <v>1750194.45258693</v>
      </c>
      <c r="O2377" s="19" t="n">
        <v>-1269.670515603386</v>
      </c>
      <c r="P2377" s="20" t="n">
        <v>-0.0007249195109713687</v>
      </c>
      <c r="Q2377" s="27">
        <f>IF(O2377&gt;0,O2377,"")</f>
        <v/>
      </c>
      <c r="R2377" s="28">
        <f>IF(O2377&gt;0,P2377,"")</f>
        <v/>
      </c>
    </row>
    <row r="2378">
      <c r="A2378" t="inlineStr">
        <is>
          <t>400138</t>
        </is>
      </c>
      <c r="B2378" t="inlineStr">
        <is>
          <t>Puerto Rico Women And Children Hospital Llc</t>
        </is>
      </c>
      <c r="C2378" t="inlineStr">
        <is>
          <t>Puerto Rico</t>
        </is>
      </c>
      <c r="D2378" t="inlineStr">
        <is>
          <t>PR</t>
        </is>
      </c>
      <c r="E2378" t="inlineStr">
        <is>
          <t>Puerto Rico</t>
        </is>
      </c>
      <c r="F2378" t="inlineStr">
        <is>
          <t>IPPS</t>
        </is>
      </c>
      <c r="G2378" s="16" t="n">
        <v>0.5536</v>
      </c>
      <c r="H2378" s="16" t="n">
        <v>0.5259</v>
      </c>
      <c r="I2378" s="16" t="n">
        <v>1.4507</v>
      </c>
      <c r="J2378" s="16" t="n">
        <v>1.4161</v>
      </c>
      <c r="K2378" s="17" t="n">
        <v>23</v>
      </c>
      <c r="L2378" s="16" t="n">
        <v>1</v>
      </c>
      <c r="M2378" s="18" t="n">
        <v>162950.1438731239</v>
      </c>
      <c r="N2378" s="18" t="n">
        <v>160236.7679260091</v>
      </c>
      <c r="O2378" s="19" t="n">
        <v>-2713.37594711475</v>
      </c>
      <c r="P2378" s="20" t="n">
        <v>-0.01665157134950084</v>
      </c>
      <c r="Q2378" s="27">
        <f>IF(O2378&gt;0,O2378,"")</f>
        <v/>
      </c>
      <c r="R2378" s="28">
        <f>IF(O2378&gt;0,P2378,"")</f>
        <v/>
      </c>
    </row>
    <row r="2379">
      <c r="A2379" t="inlineStr">
        <is>
          <t>400139</t>
        </is>
      </c>
      <c r="B2379" t="inlineStr">
        <is>
          <t>Hospital Episcopal  San Lucas Metro</t>
        </is>
      </c>
      <c r="C2379" t="inlineStr">
        <is>
          <t>Puerto Rico</t>
        </is>
      </c>
      <c r="D2379" t="inlineStr">
        <is>
          <t>PR</t>
        </is>
      </c>
      <c r="E2379" t="inlineStr">
        <is>
          <t>Puerto Rico</t>
        </is>
      </c>
      <c r="F2379" t="inlineStr">
        <is>
          <t>IPPS</t>
        </is>
      </c>
      <c r="G2379" s="16" t="n">
        <v>0.5536</v>
      </c>
      <c r="H2379" s="16" t="n">
        <v>0.5259</v>
      </c>
      <c r="I2379" s="16" t="n">
        <v>0.906</v>
      </c>
      <c r="J2379" s="16" t="n">
        <v>0.8929</v>
      </c>
      <c r="K2379" s="17" t="n">
        <v>25</v>
      </c>
      <c r="L2379" s="16" t="n">
        <v>1</v>
      </c>
      <c r="M2379" s="18" t="n">
        <v>110615.887344528</v>
      </c>
      <c r="N2379" s="18" t="n">
        <v>109820.4576570784</v>
      </c>
      <c r="O2379" s="19" t="n">
        <v>-795.4296874496358</v>
      </c>
      <c r="P2379" s="20" t="n">
        <v>-0.007190917204977649</v>
      </c>
      <c r="Q2379" s="27">
        <f>IF(O2379&gt;0,O2379,"")</f>
        <v/>
      </c>
      <c r="R2379" s="28">
        <f>IF(O2379&gt;0,P2379,"")</f>
        <v/>
      </c>
    </row>
    <row r="2380">
      <c r="A2380" t="inlineStr">
        <is>
          <t>410004</t>
        </is>
      </c>
      <c r="B2380" t="inlineStr">
        <is>
          <t>Roger Williams Medical Center</t>
        </is>
      </c>
      <c r="C2380" t="inlineStr">
        <is>
          <t>Rhode Island</t>
        </is>
      </c>
      <c r="D2380" t="inlineStr">
        <is>
          <t>RI</t>
        </is>
      </c>
      <c r="E2380" t="inlineStr">
        <is>
          <t>New England</t>
        </is>
      </c>
      <c r="F2380" t="inlineStr">
        <is>
          <t>IPPS</t>
        </is>
      </c>
      <c r="G2380" s="16" t="n">
        <v>1.1675</v>
      </c>
      <c r="H2380" s="16" t="n">
        <v>1.1603</v>
      </c>
      <c r="I2380" s="16" t="n">
        <v>1.5617</v>
      </c>
      <c r="J2380" s="16" t="n">
        <v>1.5456</v>
      </c>
      <c r="K2380" s="17" t="n">
        <v>662</v>
      </c>
      <c r="L2380" s="16" t="n">
        <v>1</v>
      </c>
      <c r="M2380" s="18" t="n">
        <v>7752921.448140912</v>
      </c>
      <c r="N2380" s="18" t="n">
        <v>7883715.401212142</v>
      </c>
      <c r="O2380" s="19" t="n">
        <v>130793.9530712301</v>
      </c>
      <c r="P2380" s="20" t="n">
        <v>0.01687027966762045</v>
      </c>
      <c r="Q2380" s="27">
        <f>IF(O2380&gt;0,O2380,"")</f>
        <v/>
      </c>
      <c r="R2380" s="28">
        <f>IF(O2380&gt;0,P2380,"")</f>
        <v/>
      </c>
    </row>
    <row r="2381">
      <c r="A2381" t="inlineStr">
        <is>
          <t>410005</t>
        </is>
      </c>
      <c r="B2381" t="inlineStr">
        <is>
          <t>Our Lady Of Fatima Hospital</t>
        </is>
      </c>
      <c r="C2381" t="inlineStr">
        <is>
          <t>Rhode Island</t>
        </is>
      </c>
      <c r="D2381" t="inlineStr">
        <is>
          <t>RI</t>
        </is>
      </c>
      <c r="E2381" t="inlineStr">
        <is>
          <t>New England</t>
        </is>
      </c>
      <c r="F2381" t="inlineStr">
        <is>
          <t>IPPS</t>
        </is>
      </c>
      <c r="G2381" s="16" t="n">
        <v>1.1675</v>
      </c>
      <c r="H2381" s="16" t="n">
        <v>1.1603</v>
      </c>
      <c r="I2381" s="16" t="n">
        <v>1.728</v>
      </c>
      <c r="J2381" s="16" t="n">
        <v>1.722</v>
      </c>
      <c r="K2381" s="17" t="n">
        <v>649</v>
      </c>
      <c r="L2381" s="16" t="n">
        <v>1</v>
      </c>
      <c r="M2381" s="18" t="n">
        <v>8410043.051204255</v>
      </c>
      <c r="N2381" s="18" t="n">
        <v>8611001.868138952</v>
      </c>
      <c r="O2381" s="19" t="n">
        <v>200958.8169346973</v>
      </c>
      <c r="P2381" s="20" t="n">
        <v>0.02389509966966477</v>
      </c>
      <c r="Q2381" s="27">
        <f>IF(O2381&gt;0,O2381,"")</f>
        <v/>
      </c>
      <c r="R2381" s="28">
        <f>IF(O2381&gt;0,P2381,"")</f>
        <v/>
      </c>
    </row>
    <row r="2382">
      <c r="A2382" t="inlineStr">
        <is>
          <t>410006</t>
        </is>
      </c>
      <c r="B2382" t="inlineStr">
        <is>
          <t>Newport Hospital</t>
        </is>
      </c>
      <c r="C2382" t="inlineStr">
        <is>
          <t>Rhode Island</t>
        </is>
      </c>
      <c r="D2382" t="inlineStr">
        <is>
          <t>RI</t>
        </is>
      </c>
      <c r="E2382" t="inlineStr">
        <is>
          <t>New England</t>
        </is>
      </c>
      <c r="F2382" t="inlineStr">
        <is>
          <t>IPPS</t>
        </is>
      </c>
      <c r="G2382" s="16" t="n">
        <v>1.1675</v>
      </c>
      <c r="H2382" s="16" t="n">
        <v>1.1378</v>
      </c>
      <c r="I2382" s="16" t="n">
        <v>1.3711</v>
      </c>
      <c r="J2382" s="16" t="n">
        <v>1.3582</v>
      </c>
      <c r="K2382" s="17" t="n">
        <v>1153</v>
      </c>
      <c r="L2382" s="16" t="n">
        <v>1</v>
      </c>
      <c r="M2382" s="18" t="n">
        <v>11855181.90531248</v>
      </c>
      <c r="N2382" s="18" t="n">
        <v>11904115.26191583</v>
      </c>
      <c r="O2382" s="19" t="n">
        <v>48933.35660334677</v>
      </c>
      <c r="P2382" s="20" t="n">
        <v>0.004127592220362221</v>
      </c>
      <c r="Q2382" s="27">
        <f>IF(O2382&gt;0,O2382,"")</f>
        <v/>
      </c>
      <c r="R2382" s="28">
        <f>IF(O2382&gt;0,P2382,"")</f>
        <v/>
      </c>
    </row>
    <row r="2383">
      <c r="A2383" t="inlineStr">
        <is>
          <t>410007</t>
        </is>
      </c>
      <c r="B2383" t="inlineStr">
        <is>
          <t>Rhode Island Hospital</t>
        </is>
      </c>
      <c r="C2383" t="inlineStr">
        <is>
          <t>Rhode Island</t>
        </is>
      </c>
      <c r="D2383" t="inlineStr">
        <is>
          <t>RI</t>
        </is>
      </c>
      <c r="E2383" t="inlineStr">
        <is>
          <t>New England</t>
        </is>
      </c>
      <c r="F2383" t="inlineStr">
        <is>
          <t>IPPS</t>
        </is>
      </c>
      <c r="G2383" s="16" t="n">
        <v>1.1675</v>
      </c>
      <c r="H2383" s="16" t="n">
        <v>1.1603</v>
      </c>
      <c r="I2383" s="16" t="n">
        <v>2.2213</v>
      </c>
      <c r="J2383" s="16" t="n">
        <v>2.2299</v>
      </c>
      <c r="K2383" s="17" t="n">
        <v>6007</v>
      </c>
      <c r="L2383" s="16" t="n">
        <v>1</v>
      </c>
      <c r="M2383" s="18" t="n">
        <v>100063256.486339</v>
      </c>
      <c r="N2383" s="18" t="n">
        <v>103209306.2909601</v>
      </c>
      <c r="O2383" s="19" t="n">
        <v>3146049.80462113</v>
      </c>
      <c r="P2383" s="20" t="n">
        <v>0.03144060982115488</v>
      </c>
      <c r="Q2383" s="27">
        <f>IF(O2383&gt;0,O2383,"")</f>
        <v/>
      </c>
      <c r="R2383" s="28">
        <f>IF(O2383&gt;0,P2383,"")</f>
        <v/>
      </c>
    </row>
    <row r="2384">
      <c r="A2384" t="inlineStr">
        <is>
          <t>410008</t>
        </is>
      </c>
      <c r="B2384" t="inlineStr">
        <is>
          <t>South County Hospital Inc</t>
        </is>
      </c>
      <c r="C2384" t="inlineStr">
        <is>
          <t>Rhode Island</t>
        </is>
      </c>
      <c r="D2384" t="inlineStr">
        <is>
          <t>RI</t>
        </is>
      </c>
      <c r="E2384" t="inlineStr">
        <is>
          <t>New England</t>
        </is>
      </c>
      <c r="F2384" t="inlineStr">
        <is>
          <t>IPPS</t>
        </is>
      </c>
      <c r="G2384" s="16" t="n">
        <v>1.1675</v>
      </c>
      <c r="H2384" s="16" t="n">
        <v>1.1378</v>
      </c>
      <c r="I2384" s="16" t="n">
        <v>1.5082</v>
      </c>
      <c r="J2384" s="16" t="n">
        <v>1.5065</v>
      </c>
      <c r="K2384" s="17" t="n">
        <v>1619</v>
      </c>
      <c r="L2384" s="16" t="n">
        <v>1</v>
      </c>
      <c r="M2384" s="18" t="n">
        <v>18311147.84799684</v>
      </c>
      <c r="N2384" s="18" t="n">
        <v>18540441.6248339</v>
      </c>
      <c r="O2384" s="19" t="n">
        <v>229293.7768370584</v>
      </c>
      <c r="P2384" s="20" t="n">
        <v>0.0125220864765254</v>
      </c>
      <c r="Q2384" s="27">
        <f>IF(O2384&gt;0,O2384,"")</f>
        <v/>
      </c>
      <c r="R2384" s="28">
        <f>IF(O2384&gt;0,P2384,"")</f>
        <v/>
      </c>
    </row>
    <row r="2385">
      <c r="A2385" t="inlineStr">
        <is>
          <t>410009</t>
        </is>
      </c>
      <c r="B2385" t="inlineStr">
        <is>
          <t>Kent County Memorial Hospital</t>
        </is>
      </c>
      <c r="C2385" t="inlineStr">
        <is>
          <t>Rhode Island</t>
        </is>
      </c>
      <c r="D2385" t="inlineStr">
        <is>
          <t>RI</t>
        </is>
      </c>
      <c r="E2385" t="inlineStr">
        <is>
          <t>New England</t>
        </is>
      </c>
      <c r="F2385" t="inlineStr">
        <is>
          <t>IPPS</t>
        </is>
      </c>
      <c r="G2385" s="16" t="n">
        <v>1.1675</v>
      </c>
      <c r="H2385" s="16" t="n">
        <v>1.1378</v>
      </c>
      <c r="I2385" s="16" t="n">
        <v>1.4668</v>
      </c>
      <c r="J2385" s="16" t="n">
        <v>1.458</v>
      </c>
      <c r="K2385" s="17" t="n">
        <v>2672</v>
      </c>
      <c r="L2385" s="16" t="n">
        <v>1</v>
      </c>
      <c r="M2385" s="18" t="n">
        <v>29391187.89068038</v>
      </c>
      <c r="N2385" s="18" t="n">
        <v>29614067.88882063</v>
      </c>
      <c r="O2385" s="19" t="n">
        <v>222879.9981402494</v>
      </c>
      <c r="P2385" s="20" t="n">
        <v>0.007583225250005025</v>
      </c>
      <c r="Q2385" s="27">
        <f>IF(O2385&gt;0,O2385,"")</f>
        <v/>
      </c>
      <c r="R2385" s="28">
        <f>IF(O2385&gt;0,P2385,"")</f>
        <v/>
      </c>
    </row>
    <row r="2386">
      <c r="A2386" t="inlineStr">
        <is>
          <t>410010</t>
        </is>
      </c>
      <c r="B2386" t="inlineStr">
        <is>
          <t>Women &amp; Infants Hospital Of Rhode Island</t>
        </is>
      </c>
      <c r="C2386" t="inlineStr">
        <is>
          <t>Rhode Island</t>
        </is>
      </c>
      <c r="D2386" t="inlineStr">
        <is>
          <t>RI</t>
        </is>
      </c>
      <c r="E2386" t="inlineStr">
        <is>
          <t>New England</t>
        </is>
      </c>
      <c r="F2386" t="inlineStr">
        <is>
          <t>IPPS</t>
        </is>
      </c>
      <c r="G2386" s="16" t="n">
        <v>1.1675</v>
      </c>
      <c r="H2386" s="16" t="n">
        <v>1.1378</v>
      </c>
      <c r="I2386" s="16" t="n">
        <v>1.339</v>
      </c>
      <c r="J2386" s="16" t="n">
        <v>1.3198</v>
      </c>
      <c r="K2386" s="17" t="n">
        <v>90</v>
      </c>
      <c r="L2386" s="16" t="n">
        <v>1</v>
      </c>
      <c r="M2386" s="18" t="n">
        <v>903717.870888105</v>
      </c>
      <c r="N2386" s="18" t="n">
        <v>902931.3317731544</v>
      </c>
      <c r="O2386" s="19" t="n">
        <v>-786.539114950574</v>
      </c>
      <c r="P2386" s="20" t="n">
        <v>-0.0008703370158848617</v>
      </c>
      <c r="Q2386" s="27">
        <f>IF(O2386&gt;0,O2386,"")</f>
        <v/>
      </c>
      <c r="R2386" s="28">
        <f>IF(O2386&gt;0,P2386,"")</f>
        <v/>
      </c>
    </row>
    <row r="2387">
      <c r="A2387" t="inlineStr">
        <is>
          <t>410011</t>
        </is>
      </c>
      <c r="B2387" t="inlineStr">
        <is>
          <t>Landmark Medical Center</t>
        </is>
      </c>
      <c r="C2387" t="inlineStr">
        <is>
          <t>Rhode Island</t>
        </is>
      </c>
      <c r="D2387" t="inlineStr">
        <is>
          <t>RI</t>
        </is>
      </c>
      <c r="E2387" t="inlineStr">
        <is>
          <t>New England</t>
        </is>
      </c>
      <c r="F2387" t="inlineStr">
        <is>
          <t>IPPS</t>
        </is>
      </c>
      <c r="G2387" s="16" t="n">
        <v>1.1675</v>
      </c>
      <c r="H2387" s="16" t="n">
        <v>1.1603</v>
      </c>
      <c r="I2387" s="16" t="n">
        <v>1.5949</v>
      </c>
      <c r="J2387" s="16" t="n">
        <v>1.5869</v>
      </c>
      <c r="K2387" s="17" t="n">
        <v>1053</v>
      </c>
      <c r="L2387" s="16" t="n">
        <v>1</v>
      </c>
      <c r="M2387" s="18" t="n">
        <v>12594229.79661645</v>
      </c>
      <c r="N2387" s="18" t="n">
        <v>12875193.68166771</v>
      </c>
      <c r="O2387" s="19" t="n">
        <v>280963.8850512579</v>
      </c>
      <c r="P2387" s="20" t="n">
        <v>0.02230893747283706</v>
      </c>
      <c r="Q2387" s="27">
        <f>IF(O2387&gt;0,O2387,"")</f>
        <v/>
      </c>
      <c r="R2387" s="28">
        <f>IF(O2387&gt;0,P2387,"")</f>
        <v/>
      </c>
    </row>
    <row r="2388">
      <c r="A2388" t="inlineStr">
        <is>
          <t>410012</t>
        </is>
      </c>
      <c r="B2388" t="inlineStr">
        <is>
          <t>The Miriam Hospital</t>
        </is>
      </c>
      <c r="C2388" t="inlineStr">
        <is>
          <t>Rhode Island</t>
        </is>
      </c>
      <c r="D2388" t="inlineStr">
        <is>
          <t>RI</t>
        </is>
      </c>
      <c r="E2388" t="inlineStr">
        <is>
          <t>New England</t>
        </is>
      </c>
      <c r="F2388" t="inlineStr">
        <is>
          <t>IPPS</t>
        </is>
      </c>
      <c r="G2388" s="16" t="n">
        <v>1.1675</v>
      </c>
      <c r="H2388" s="16" t="n">
        <v>1.1603</v>
      </c>
      <c r="I2388" s="16" t="n">
        <v>1.7111</v>
      </c>
      <c r="J2388" s="16" t="n">
        <v>1.721</v>
      </c>
      <c r="K2388" s="17" t="n">
        <v>4052</v>
      </c>
      <c r="L2388" s="16" t="n">
        <v>1</v>
      </c>
      <c r="M2388" s="18" t="n">
        <v>51994165.47380409</v>
      </c>
      <c r="N2388" s="18" t="n">
        <v>53731151.32854444</v>
      </c>
      <c r="O2388" s="19" t="n">
        <v>1736985.854740344</v>
      </c>
      <c r="P2388" s="20" t="n">
        <v>0.03340732251228225</v>
      </c>
      <c r="Q2388" s="27">
        <f>IF(O2388&gt;0,O2388,"")</f>
        <v/>
      </c>
      <c r="R2388" s="28">
        <f>IF(O2388&gt;0,P2388,"")</f>
        <v/>
      </c>
    </row>
    <row r="2389">
      <c r="A2389" t="inlineStr">
        <is>
          <t>410013</t>
        </is>
      </c>
      <c r="B2389" t="inlineStr">
        <is>
          <t>Westerly Hospital</t>
        </is>
      </c>
      <c r="C2389" t="inlineStr">
        <is>
          <t>Rhode Island</t>
        </is>
      </c>
      <c r="D2389" t="inlineStr">
        <is>
          <t>RI</t>
        </is>
      </c>
      <c r="E2389" t="inlineStr">
        <is>
          <t>New England</t>
        </is>
      </c>
      <c r="F2389" t="inlineStr">
        <is>
          <t>IPPS</t>
        </is>
      </c>
      <c r="G2389" s="16" t="n">
        <v>1.1675</v>
      </c>
      <c r="H2389" s="16" t="n">
        <v>1.1378</v>
      </c>
      <c r="I2389" s="16" t="n">
        <v>1.4966</v>
      </c>
      <c r="J2389" s="16" t="n">
        <v>1.4825</v>
      </c>
      <c r="K2389" s="17" t="n">
        <v>1161</v>
      </c>
      <c r="L2389" s="16" t="n">
        <v>1</v>
      </c>
      <c r="M2389" s="18" t="n">
        <v>13030099.87742172</v>
      </c>
      <c r="N2389" s="18" t="n">
        <v>13083713.0789989</v>
      </c>
      <c r="O2389" s="19" t="n">
        <v>53613.201577181</v>
      </c>
      <c r="P2389" s="20" t="n">
        <v>0.004114565665769057</v>
      </c>
      <c r="Q2389" s="27">
        <f>IF(O2389&gt;0,O2389,"")</f>
        <v/>
      </c>
      <c r="R2389" s="28">
        <f>IF(O2389&gt;0,P2389,"")</f>
        <v/>
      </c>
    </row>
    <row r="2390">
      <c r="A2390" t="inlineStr">
        <is>
          <t>420002</t>
        </is>
      </c>
      <c r="B2390" t="inlineStr">
        <is>
          <t>Piedmont Medical Center</t>
        </is>
      </c>
      <c r="C2390" t="inlineStr">
        <is>
          <t>South Carolina</t>
        </is>
      </c>
      <c r="D2390" t="inlineStr">
        <is>
          <t>SC</t>
        </is>
      </c>
      <c r="E2390" t="inlineStr">
        <is>
          <t>South Atlantic</t>
        </is>
      </c>
      <c r="F2390" t="inlineStr">
        <is>
          <t>IPPS</t>
        </is>
      </c>
      <c r="G2390" s="16" t="n">
        <v>0.9186</v>
      </c>
      <c r="H2390" s="16" t="n">
        <v>0.9431</v>
      </c>
      <c r="I2390" s="16" t="n">
        <v>1.8575</v>
      </c>
      <c r="J2390" s="16" t="n">
        <v>1.855</v>
      </c>
      <c r="K2390" s="17" t="n">
        <v>3204</v>
      </c>
      <c r="L2390" s="16" t="n">
        <v>1</v>
      </c>
      <c r="M2390" s="18" t="n">
        <v>38159493.60876228</v>
      </c>
      <c r="N2390" s="18" t="n">
        <v>39952010.88050052</v>
      </c>
      <c r="O2390" s="19" t="n">
        <v>1792517.271738239</v>
      </c>
      <c r="P2390" s="20" t="n">
        <v>0.04697434641340828</v>
      </c>
      <c r="Q2390" s="27">
        <f>IF(O2390&gt;0,O2390,"")</f>
        <v/>
      </c>
      <c r="R2390" s="28">
        <f>IF(O2390&gt;0,P2390,"")</f>
        <v/>
      </c>
    </row>
    <row r="2391">
      <c r="A2391" t="inlineStr">
        <is>
          <t>420004</t>
        </is>
      </c>
      <c r="B2391" t="inlineStr">
        <is>
          <t>Musc Medical Center</t>
        </is>
      </c>
      <c r="C2391" t="inlineStr">
        <is>
          <t>South Carolina</t>
        </is>
      </c>
      <c r="D2391" t="inlineStr">
        <is>
          <t>SC</t>
        </is>
      </c>
      <c r="E2391" t="inlineStr">
        <is>
          <t>South Atlantic</t>
        </is>
      </c>
      <c r="F2391" t="inlineStr">
        <is>
          <t>Rural Referral Center (RRC)</t>
        </is>
      </c>
      <c r="G2391" s="16" t="n">
        <v>0.8506</v>
      </c>
      <c r="H2391" s="16" t="n">
        <v>0.8967000000000001</v>
      </c>
      <c r="I2391" s="16" t="n">
        <v>2.4895</v>
      </c>
      <c r="J2391" s="16" t="n">
        <v>2.5036</v>
      </c>
      <c r="K2391" s="17" t="n">
        <v>9104</v>
      </c>
      <c r="L2391" s="16" t="n">
        <v>1</v>
      </c>
      <c r="M2391" s="18" t="n">
        <v>138867756.9849412</v>
      </c>
      <c r="N2391" s="18" t="n">
        <v>148645489.6790901</v>
      </c>
      <c r="O2391" s="19" t="n">
        <v>9777732.694148958</v>
      </c>
      <c r="P2391" s="20" t="n">
        <v>0.07041038831792507</v>
      </c>
      <c r="Q2391" s="27">
        <f>IF(O2391&gt;0,O2391,"")</f>
        <v/>
      </c>
      <c r="R2391" s="28">
        <f>IF(O2391&gt;0,P2391,"")</f>
        <v/>
      </c>
    </row>
    <row r="2392">
      <c r="A2392" t="inlineStr">
        <is>
          <t>420005</t>
        </is>
      </c>
      <c r="B2392" t="inlineStr">
        <is>
          <t>Mcleod Medical Center - Dillon</t>
        </is>
      </c>
      <c r="C2392" t="inlineStr">
        <is>
          <t>South Carolina</t>
        </is>
      </c>
      <c r="D2392" t="inlineStr">
        <is>
          <t>SC</t>
        </is>
      </c>
      <c r="E2392" t="inlineStr">
        <is>
          <t>South Atlantic</t>
        </is>
      </c>
      <c r="F2392" t="inlineStr">
        <is>
          <t>IPPS</t>
        </is>
      </c>
      <c r="G2392" s="16" t="n">
        <v>0.8506</v>
      </c>
      <c r="H2392" s="16" t="n">
        <v>0.8859</v>
      </c>
      <c r="I2392" s="16" t="n">
        <v>1.4029</v>
      </c>
      <c r="J2392" s="16" t="n">
        <v>1.3851</v>
      </c>
      <c r="K2392" s="17" t="n">
        <v>390</v>
      </c>
      <c r="L2392" s="16" t="n">
        <v>1</v>
      </c>
      <c r="M2392" s="18" t="n">
        <v>3352342.3487138</v>
      </c>
      <c r="N2392" s="18" t="n">
        <v>3497696.193198146</v>
      </c>
      <c r="O2392" s="19" t="n">
        <v>145353.844484346</v>
      </c>
      <c r="P2392" s="20" t="n">
        <v>0.0433588904009503</v>
      </c>
      <c r="Q2392" s="27">
        <f>IF(O2392&gt;0,O2392,"")</f>
        <v/>
      </c>
      <c r="R2392" s="28">
        <f>IF(O2392&gt;0,P2392,"")</f>
        <v/>
      </c>
    </row>
    <row r="2393">
      <c r="A2393" t="inlineStr">
        <is>
          <t>420007</t>
        </is>
      </c>
      <c r="B2393" t="inlineStr">
        <is>
          <t>Spartanburg Medical Center</t>
        </is>
      </c>
      <c r="C2393" t="inlineStr">
        <is>
          <t>South Carolina</t>
        </is>
      </c>
      <c r="D2393" t="inlineStr">
        <is>
          <t>SC</t>
        </is>
      </c>
      <c r="E2393" t="inlineStr">
        <is>
          <t>South Atlantic</t>
        </is>
      </c>
      <c r="F2393" t="inlineStr">
        <is>
          <t>SCH/RRC</t>
        </is>
      </c>
      <c r="G2393" s="16" t="n">
        <v>0.9061</v>
      </c>
      <c r="H2393" s="16" t="n">
        <v>0.9218</v>
      </c>
      <c r="I2393" s="16" t="n">
        <v>1.9897</v>
      </c>
      <c r="J2393" s="16" t="n">
        <v>1.9944</v>
      </c>
      <c r="K2393" s="17" t="n">
        <v>6565</v>
      </c>
      <c r="L2393" s="16" t="n">
        <v>1</v>
      </c>
      <c r="M2393" s="18" t="n">
        <v>83070033.1140559</v>
      </c>
      <c r="N2393" s="18" t="n">
        <v>86808675.6719062</v>
      </c>
      <c r="O2393" s="19" t="n">
        <v>3738642.557850301</v>
      </c>
      <c r="P2393" s="20" t="n">
        <v>0.0450059114905746</v>
      </c>
      <c r="Q2393" s="27">
        <f>IF(O2393&gt;0,O2393,"")</f>
        <v/>
      </c>
      <c r="R2393" s="28">
        <f>IF(O2393&gt;0,P2393,"")</f>
        <v/>
      </c>
    </row>
    <row r="2394">
      <c r="A2394" t="inlineStr">
        <is>
          <t>420009</t>
        </is>
      </c>
      <c r="B2394" t="inlineStr">
        <is>
          <t>Prisma Health Oconee Memorial Hospital</t>
        </is>
      </c>
      <c r="C2394" t="inlineStr">
        <is>
          <t>South Carolina</t>
        </is>
      </c>
      <c r="D2394" t="inlineStr">
        <is>
          <t>SC</t>
        </is>
      </c>
      <c r="E2394" t="inlineStr">
        <is>
          <t>South Atlantic</t>
        </is>
      </c>
      <c r="F2394" t="inlineStr">
        <is>
          <t>Sole Community Hospital (SCH)</t>
        </is>
      </c>
      <c r="G2394" s="16" t="n">
        <v>0.892</v>
      </c>
      <c r="H2394" s="16" t="n">
        <v>0.8866000000000001</v>
      </c>
      <c r="I2394" s="16" t="n">
        <v>1.5084</v>
      </c>
      <c r="J2394" s="16" t="n">
        <v>1.4957</v>
      </c>
      <c r="K2394" s="17" t="n">
        <v>2076</v>
      </c>
      <c r="L2394" s="16" t="n">
        <v>1</v>
      </c>
      <c r="M2394" s="18" t="n">
        <v>19729487.45848116</v>
      </c>
      <c r="N2394" s="18" t="n">
        <v>20114580.34032751</v>
      </c>
      <c r="O2394" s="19" t="n">
        <v>385092.8818463497</v>
      </c>
      <c r="P2394" s="20" t="n">
        <v>0.01951864601940325</v>
      </c>
      <c r="Q2394" s="27">
        <f>IF(O2394&gt;0,O2394,"")</f>
        <v/>
      </c>
      <c r="R2394" s="28">
        <f>IF(O2394&gt;0,P2394,"")</f>
        <v/>
      </c>
    </row>
    <row r="2395">
      <c r="A2395" t="inlineStr">
        <is>
          <t>420010</t>
        </is>
      </c>
      <c r="B2395" t="inlineStr">
        <is>
          <t>Carolina Pines Regional Medical Center</t>
        </is>
      </c>
      <c r="C2395" t="inlineStr">
        <is>
          <t>South Carolina</t>
        </is>
      </c>
      <c r="D2395" t="inlineStr">
        <is>
          <t>SC</t>
        </is>
      </c>
      <c r="E2395" t="inlineStr">
        <is>
          <t>South Atlantic</t>
        </is>
      </c>
      <c r="F2395" t="inlineStr">
        <is>
          <t>Rural Referral Center (RRC)</t>
        </is>
      </c>
      <c r="G2395" s="16" t="n">
        <v>0.9061</v>
      </c>
      <c r="H2395" s="16" t="n">
        <v>0.9431</v>
      </c>
      <c r="I2395" s="16" t="n">
        <v>1.4837</v>
      </c>
      <c r="J2395" s="16" t="n">
        <v>1.4752</v>
      </c>
      <c r="K2395" s="17" t="n">
        <v>680</v>
      </c>
      <c r="L2395" s="16" t="n">
        <v>1</v>
      </c>
      <c r="M2395" s="18" t="n">
        <v>6416187.733108895</v>
      </c>
      <c r="N2395" s="18" t="n">
        <v>6743137.854403991</v>
      </c>
      <c r="O2395" s="19" t="n">
        <v>326950.1212950964</v>
      </c>
      <c r="P2395" s="20" t="n">
        <v>0.0509570690408518</v>
      </c>
      <c r="Q2395" s="27">
        <f>IF(O2395&gt;0,O2395,"")</f>
        <v/>
      </c>
      <c r="R2395" s="28">
        <f>IF(O2395&gt;0,P2395,"")</f>
        <v/>
      </c>
    </row>
    <row r="2396">
      <c r="A2396" t="inlineStr">
        <is>
          <t>420011</t>
        </is>
      </c>
      <c r="B2396" t="inlineStr">
        <is>
          <t>Cannon Memorial Hospital</t>
        </is>
      </c>
      <c r="C2396" t="inlineStr">
        <is>
          <t>South Carolina</t>
        </is>
      </c>
      <c r="D2396" t="inlineStr">
        <is>
          <t>SC</t>
        </is>
      </c>
      <c r="E2396" t="inlineStr">
        <is>
          <t>South Atlantic</t>
        </is>
      </c>
      <c r="F2396" t="inlineStr">
        <is>
          <t>IPPS</t>
        </is>
      </c>
      <c r="G2396" s="16" t="n">
        <v>0.892</v>
      </c>
      <c r="H2396" s="16" t="n">
        <v>0.8866000000000001</v>
      </c>
      <c r="I2396" s="16" t="n">
        <v>1.0353</v>
      </c>
      <c r="J2396" s="16" t="n">
        <v>1.0169</v>
      </c>
      <c r="K2396" s="17" t="n">
        <v>112</v>
      </c>
      <c r="L2396" s="16" t="n">
        <v>1</v>
      </c>
      <c r="M2396" s="18" t="n">
        <v>730560.4660675239</v>
      </c>
      <c r="N2396" s="18" t="n">
        <v>737794.4828433844</v>
      </c>
      <c r="O2396" s="19" t="n">
        <v>7234.016775860451</v>
      </c>
      <c r="P2396" s="20" t="n">
        <v>0.009902009637614074</v>
      </c>
      <c r="Q2396" s="27">
        <f>IF(O2396&gt;0,O2396,"")</f>
        <v/>
      </c>
      <c r="R2396" s="28">
        <f>IF(O2396&gt;0,P2396,"")</f>
        <v/>
      </c>
    </row>
    <row r="2397">
      <c r="A2397" t="inlineStr">
        <is>
          <t>420015</t>
        </is>
      </c>
      <c r="B2397" t="inlineStr">
        <is>
          <t>Prisma Health Baptist Easley Hospital</t>
        </is>
      </c>
      <c r="C2397" t="inlineStr">
        <is>
          <t>South Carolina</t>
        </is>
      </c>
      <c r="D2397" t="inlineStr">
        <is>
          <t>SC</t>
        </is>
      </c>
      <c r="E2397" t="inlineStr">
        <is>
          <t>South Atlantic</t>
        </is>
      </c>
      <c r="F2397" t="inlineStr">
        <is>
          <t>IPPS</t>
        </is>
      </c>
      <c r="G2397" s="16" t="n">
        <v>0.892</v>
      </c>
      <c r="H2397" s="16" t="n">
        <v>0.8866000000000001</v>
      </c>
      <c r="I2397" s="16" t="n">
        <v>1.5585</v>
      </c>
      <c r="J2397" s="16" t="n">
        <v>1.5451</v>
      </c>
      <c r="K2397" s="17" t="n">
        <v>1414</v>
      </c>
      <c r="L2397" s="16" t="n">
        <v>1</v>
      </c>
      <c r="M2397" s="18" t="n">
        <v>13884432.90869673</v>
      </c>
      <c r="N2397" s="18" t="n">
        <v>14152890.1317205</v>
      </c>
      <c r="O2397" s="19" t="n">
        <v>268457.2230237704</v>
      </c>
      <c r="P2397" s="20" t="n">
        <v>0.01933512335643309</v>
      </c>
      <c r="Q2397" s="27">
        <f>IF(O2397&gt;0,O2397,"")</f>
        <v/>
      </c>
      <c r="R2397" s="28">
        <f>IF(O2397&gt;0,P2397,"")</f>
        <v/>
      </c>
    </row>
    <row r="2398">
      <c r="A2398" t="inlineStr">
        <is>
          <t>420018</t>
        </is>
      </c>
      <c r="B2398" t="inlineStr">
        <is>
          <t>Prisma Health Richland Hospital</t>
        </is>
      </c>
      <c r="C2398" t="inlineStr">
        <is>
          <t>South Carolina</t>
        </is>
      </c>
      <c r="D2398" t="inlineStr">
        <is>
          <t>SC</t>
        </is>
      </c>
      <c r="E2398" t="inlineStr">
        <is>
          <t>South Atlantic</t>
        </is>
      </c>
      <c r="F2398" t="inlineStr">
        <is>
          <t>Rural Referral Center (RRC)</t>
        </is>
      </c>
      <c r="G2398" s="16" t="n">
        <v>0.9061</v>
      </c>
      <c r="H2398" s="16" t="n">
        <v>0.9426</v>
      </c>
      <c r="I2398" s="16" t="n">
        <v>2.5327</v>
      </c>
      <c r="J2398" s="16" t="n">
        <v>2.5476</v>
      </c>
      <c r="K2398" s="17" t="n">
        <v>4878</v>
      </c>
      <c r="L2398" s="16" t="n">
        <v>1</v>
      </c>
      <c r="M2398" s="18" t="n">
        <v>78568344.00513403</v>
      </c>
      <c r="N2398" s="18" t="n">
        <v>83509461.11342879</v>
      </c>
      <c r="O2398" s="19" t="n">
        <v>4941117.108294755</v>
      </c>
      <c r="P2398" s="20" t="n">
        <v>0.06288941393459788</v>
      </c>
      <c r="Q2398" s="27">
        <f>IF(O2398&gt;0,O2398,"")</f>
        <v/>
      </c>
      <c r="R2398" s="28">
        <f>IF(O2398&gt;0,P2398,"")</f>
        <v/>
      </c>
    </row>
    <row r="2399">
      <c r="A2399" t="inlineStr">
        <is>
          <t>420019</t>
        </is>
      </c>
      <c r="B2399" t="inlineStr">
        <is>
          <t>Musc Health</t>
        </is>
      </c>
      <c r="C2399" t="inlineStr">
        <is>
          <t>South Carolina</t>
        </is>
      </c>
      <c r="D2399" t="inlineStr">
        <is>
          <t>SC</t>
        </is>
      </c>
      <c r="E2399" t="inlineStr">
        <is>
          <t>South Atlantic</t>
        </is>
      </c>
      <c r="F2399" t="inlineStr">
        <is>
          <t>IPPS</t>
        </is>
      </c>
      <c r="G2399" s="16" t="n">
        <v>0.9186</v>
      </c>
      <c r="H2399" s="16" t="n">
        <v>0.9431</v>
      </c>
      <c r="I2399" s="16" t="n">
        <v>1.6887</v>
      </c>
      <c r="J2399" s="16" t="n">
        <v>1.6926</v>
      </c>
      <c r="K2399" s="17" t="n">
        <v>167</v>
      </c>
      <c r="L2399" s="16" t="n">
        <v>1</v>
      </c>
      <c r="M2399" s="18" t="n">
        <v>1808215.749011333</v>
      </c>
      <c r="N2399" s="18" t="n">
        <v>1900085.000543118</v>
      </c>
      <c r="O2399" s="19" t="n">
        <v>91869.25153178466</v>
      </c>
      <c r="P2399" s="20" t="n">
        <v>0.05080657636237017</v>
      </c>
      <c r="Q2399" s="27">
        <f>IF(O2399&gt;0,O2399,"")</f>
        <v/>
      </c>
      <c r="R2399" s="28">
        <f>IF(O2399&gt;0,P2399,"")</f>
        <v/>
      </c>
    </row>
    <row r="2400">
      <c r="A2400" t="inlineStr">
        <is>
          <t>420020</t>
        </is>
      </c>
      <c r="B2400" t="inlineStr">
        <is>
          <t>Tidelands Health</t>
        </is>
      </c>
      <c r="C2400" t="inlineStr">
        <is>
          <t>South Carolina</t>
        </is>
      </c>
      <c r="D2400" t="inlineStr">
        <is>
          <t>SC</t>
        </is>
      </c>
      <c r="E2400" t="inlineStr">
        <is>
          <t>South Atlantic</t>
        </is>
      </c>
      <c r="F2400" t="inlineStr">
        <is>
          <t>Rural Referral Center (RRC)</t>
        </is>
      </c>
      <c r="G2400" s="16" t="n">
        <v>0.8506</v>
      </c>
      <c r="H2400" s="16" t="n">
        <v>0.8859</v>
      </c>
      <c r="I2400" s="16" t="n">
        <v>1.5543</v>
      </c>
      <c r="J2400" s="16" t="n">
        <v>1.5421</v>
      </c>
      <c r="K2400" s="17" t="n">
        <v>815</v>
      </c>
      <c r="L2400" s="16" t="n">
        <v>1</v>
      </c>
      <c r="M2400" s="18" t="n">
        <v>7761568.538016994</v>
      </c>
      <c r="N2400" s="18" t="n">
        <v>8137790.290282943</v>
      </c>
      <c r="O2400" s="19" t="n">
        <v>376221.7522659497</v>
      </c>
      <c r="P2400" s="20" t="n">
        <v>0.04847238678923923</v>
      </c>
      <c r="Q2400" s="27">
        <f>IF(O2400&gt;0,O2400,"")</f>
        <v/>
      </c>
      <c r="R2400" s="28">
        <f>IF(O2400&gt;0,P2400,"")</f>
        <v/>
      </c>
    </row>
    <row r="2401">
      <c r="A2401" t="inlineStr">
        <is>
          <t>420023</t>
        </is>
      </c>
      <c r="B2401" t="inlineStr">
        <is>
          <t>St Francis-Downtown</t>
        </is>
      </c>
      <c r="C2401" t="inlineStr">
        <is>
          <t>South Carolina</t>
        </is>
      </c>
      <c r="D2401" t="inlineStr">
        <is>
          <t>SC</t>
        </is>
      </c>
      <c r="E2401" t="inlineStr">
        <is>
          <t>South Atlantic</t>
        </is>
      </c>
      <c r="F2401" t="inlineStr">
        <is>
          <t>IPPS</t>
        </is>
      </c>
      <c r="G2401" s="16" t="n">
        <v>0.8959</v>
      </c>
      <c r="H2401" s="16" t="n">
        <v>0.8905</v>
      </c>
      <c r="I2401" s="16" t="n">
        <v>1.9117</v>
      </c>
      <c r="J2401" s="16" t="n">
        <v>1.9182</v>
      </c>
      <c r="K2401" s="17" t="n">
        <v>4644</v>
      </c>
      <c r="L2401" s="16" t="n">
        <v>1</v>
      </c>
      <c r="M2401" s="18" t="n">
        <v>56079988.02262907</v>
      </c>
      <c r="N2401" s="18" t="n">
        <v>57856652.76558933</v>
      </c>
      <c r="O2401" s="19" t="n">
        <v>1776664.742960252</v>
      </c>
      <c r="P2401" s="20" t="n">
        <v>0.03168090446530306</v>
      </c>
      <c r="Q2401" s="27">
        <f>IF(O2401&gt;0,O2401,"")</f>
        <v/>
      </c>
      <c r="R2401" s="28">
        <f>IF(O2401&gt;0,P2401,"")</f>
        <v/>
      </c>
    </row>
    <row r="2402">
      <c r="A2402" t="inlineStr">
        <is>
          <t>420026</t>
        </is>
      </c>
      <c r="B2402" t="inlineStr">
        <is>
          <t>Musc Health Columbia Medical Center Downtown</t>
        </is>
      </c>
      <c r="C2402" t="inlineStr">
        <is>
          <t>South Carolina</t>
        </is>
      </c>
      <c r="D2402" t="inlineStr">
        <is>
          <t>SC</t>
        </is>
      </c>
      <c r="E2402" t="inlineStr">
        <is>
          <t>South Atlantic</t>
        </is>
      </c>
      <c r="F2402" t="inlineStr">
        <is>
          <t>Rural Referral Center (RRC)</t>
        </is>
      </c>
      <c r="G2402" s="16" t="n">
        <v>0.9102</v>
      </c>
      <c r="H2402" s="16" t="n">
        <v>0.9431</v>
      </c>
      <c r="I2402" s="16" t="n">
        <v>2.1641</v>
      </c>
      <c r="J2402" s="16" t="n">
        <v>2.1751</v>
      </c>
      <c r="K2402" s="17" t="n">
        <v>2943</v>
      </c>
      <c r="L2402" s="16" t="n">
        <v>1</v>
      </c>
      <c r="M2402" s="18" t="n">
        <v>40612552.15964564</v>
      </c>
      <c r="N2402" s="18" t="n">
        <v>43030036.29613218</v>
      </c>
      <c r="O2402" s="19" t="n">
        <v>2417484.136486545</v>
      </c>
      <c r="P2402" s="20" t="n">
        <v>0.05952554094565523</v>
      </c>
      <c r="Q2402" s="27">
        <f>IF(O2402&gt;0,O2402,"")</f>
        <v/>
      </c>
      <c r="R2402" s="28">
        <f>IF(O2402&gt;0,P2402,"")</f>
        <v/>
      </c>
    </row>
    <row r="2403">
      <c r="A2403" t="inlineStr">
        <is>
          <t>420027</t>
        </is>
      </c>
      <c r="B2403" t="inlineStr">
        <is>
          <t>Anmed Health</t>
        </is>
      </c>
      <c r="C2403" t="inlineStr">
        <is>
          <t>South Carolina</t>
        </is>
      </c>
      <c r="D2403" t="inlineStr">
        <is>
          <t>SC</t>
        </is>
      </c>
      <c r="E2403" t="inlineStr">
        <is>
          <t>South Atlantic</t>
        </is>
      </c>
      <c r="F2403" t="inlineStr">
        <is>
          <t>SCH/RRC</t>
        </is>
      </c>
      <c r="G2403" s="16" t="n">
        <v>0.8506</v>
      </c>
      <c r="H2403" s="16" t="n">
        <v>0.8866000000000001</v>
      </c>
      <c r="I2403" s="16" t="n">
        <v>1.9066</v>
      </c>
      <c r="J2403" s="16" t="n">
        <v>1.9276</v>
      </c>
      <c r="K2403" s="17" t="n">
        <v>4142</v>
      </c>
      <c r="L2403" s="16" t="n">
        <v>1</v>
      </c>
      <c r="M2403" s="18" t="n">
        <v>48386780.25767709</v>
      </c>
      <c r="N2403" s="18" t="n">
        <v>51720908.57476449</v>
      </c>
      <c r="O2403" s="19" t="n">
        <v>3334128.317087397</v>
      </c>
      <c r="P2403" s="20" t="n">
        <v>0.06890576928929676</v>
      </c>
      <c r="Q2403" s="27">
        <f>IF(O2403&gt;0,O2403,"")</f>
        <v/>
      </c>
      <c r="R2403" s="28">
        <f>IF(O2403&gt;0,P2403,"")</f>
        <v/>
      </c>
    </row>
    <row r="2404">
      <c r="A2404" t="inlineStr">
        <is>
          <t>420030</t>
        </is>
      </c>
      <c r="B2404" t="inlineStr">
        <is>
          <t>Colleton Medical Center</t>
        </is>
      </c>
      <c r="C2404" t="inlineStr">
        <is>
          <t>South Carolina</t>
        </is>
      </c>
      <c r="D2404" t="inlineStr">
        <is>
          <t>SC</t>
        </is>
      </c>
      <c r="E2404" t="inlineStr">
        <is>
          <t>South Atlantic</t>
        </is>
      </c>
      <c r="F2404" t="inlineStr">
        <is>
          <t>Sole Community Hospital (SCH)</t>
        </is>
      </c>
      <c r="G2404" s="16" t="n">
        <v>0.8506</v>
      </c>
      <c r="H2404" s="16" t="n">
        <v>0.8967000000000001</v>
      </c>
      <c r="I2404" s="16" t="n">
        <v>1.4935</v>
      </c>
      <c r="J2404" s="16" t="n">
        <v>1.4844</v>
      </c>
      <c r="K2404" s="17" t="n">
        <v>638</v>
      </c>
      <c r="L2404" s="16" t="n">
        <v>1</v>
      </c>
      <c r="M2404" s="18" t="n">
        <v>5838253.478598344</v>
      </c>
      <c r="N2404" s="18" t="n">
        <v>6176268.510480725</v>
      </c>
      <c r="O2404" s="19" t="n">
        <v>338015.0318823811</v>
      </c>
      <c r="P2404" s="20" t="n">
        <v>0.05789660094777731</v>
      </c>
      <c r="Q2404" s="27">
        <f>IF(O2404&gt;0,O2404,"")</f>
        <v/>
      </c>
      <c r="R2404" s="28">
        <f>IF(O2404&gt;0,P2404,"")</f>
        <v/>
      </c>
    </row>
    <row r="2405">
      <c r="A2405" t="inlineStr">
        <is>
          <t>420033</t>
        </is>
      </c>
      <c r="B2405" t="inlineStr">
        <is>
          <t>Prisma Health Greer Memorial Hospital</t>
        </is>
      </c>
      <c r="C2405" t="inlineStr">
        <is>
          <t>South Carolina</t>
        </is>
      </c>
      <c r="D2405" t="inlineStr">
        <is>
          <t>SC</t>
        </is>
      </c>
      <c r="E2405" t="inlineStr">
        <is>
          <t>South Atlantic</t>
        </is>
      </c>
      <c r="F2405" t="inlineStr">
        <is>
          <t>IPPS</t>
        </is>
      </c>
      <c r="G2405" s="16" t="n">
        <v>0.8959</v>
      </c>
      <c r="H2405" s="16" t="n">
        <v>0.8905</v>
      </c>
      <c r="I2405" s="16" t="n">
        <v>1.4316</v>
      </c>
      <c r="J2405" s="16" t="n">
        <v>1.4174</v>
      </c>
      <c r="K2405" s="17" t="n">
        <v>1224</v>
      </c>
      <c r="L2405" s="16" t="n">
        <v>1</v>
      </c>
      <c r="M2405" s="18" t="n">
        <v>11068762.48790559</v>
      </c>
      <c r="N2405" s="18" t="n">
        <v>11267849.89568779</v>
      </c>
      <c r="O2405" s="19" t="n">
        <v>199087.4077822026</v>
      </c>
      <c r="P2405" s="20" t="n">
        <v>0.01798641971040012</v>
      </c>
      <c r="Q2405" s="27">
        <f>IF(O2405&gt;0,O2405,"")</f>
        <v/>
      </c>
      <c r="R2405" s="28">
        <f>IF(O2405&gt;0,P2405,"")</f>
        <v/>
      </c>
    </row>
    <row r="2406">
      <c r="A2406" t="inlineStr">
        <is>
          <t>420036</t>
        </is>
      </c>
      <c r="B2406" t="inlineStr">
        <is>
          <t>Musc Health Lancaster Medical Center</t>
        </is>
      </c>
      <c r="C2406" t="inlineStr">
        <is>
          <t>South Carolina</t>
        </is>
      </c>
      <c r="D2406" t="inlineStr">
        <is>
          <t>SC</t>
        </is>
      </c>
      <c r="E2406" t="inlineStr">
        <is>
          <t>South Atlantic</t>
        </is>
      </c>
      <c r="F2406" t="inlineStr">
        <is>
          <t>SCH/RRC</t>
        </is>
      </c>
      <c r="G2406" s="16" t="n">
        <v>0.9186</v>
      </c>
      <c r="H2406" s="16" t="n">
        <v>0.9431</v>
      </c>
      <c r="I2406" s="16" t="n">
        <v>1.6247</v>
      </c>
      <c r="J2406" s="16" t="n">
        <v>1.612</v>
      </c>
      <c r="K2406" s="17" t="n">
        <v>1257</v>
      </c>
      <c r="L2406" s="16" t="n">
        <v>1</v>
      </c>
      <c r="M2406" s="18" t="n">
        <v>13094524.45673698</v>
      </c>
      <c r="N2406" s="18" t="n">
        <v>13620797.52314057</v>
      </c>
      <c r="O2406" s="19" t="n">
        <v>526273.0664035864</v>
      </c>
      <c r="P2406" s="20" t="n">
        <v>0.04019031528348668</v>
      </c>
      <c r="Q2406" s="27">
        <f>IF(O2406&gt;0,O2406,"")</f>
        <v/>
      </c>
      <c r="R2406" s="28">
        <f>IF(O2406&gt;0,P2406,"")</f>
        <v/>
      </c>
    </row>
    <row r="2407">
      <c r="A2407" t="inlineStr">
        <is>
          <t>420037</t>
        </is>
      </c>
      <c r="B2407" t="inlineStr">
        <is>
          <t>Prisma Health Hillcrest Hospital</t>
        </is>
      </c>
      <c r="C2407" t="inlineStr">
        <is>
          <t>South Carolina</t>
        </is>
      </c>
      <c r="D2407" t="inlineStr">
        <is>
          <t>SC</t>
        </is>
      </c>
      <c r="E2407" t="inlineStr">
        <is>
          <t>South Atlantic</t>
        </is>
      </c>
      <c r="F2407" t="inlineStr">
        <is>
          <t>IPPS</t>
        </is>
      </c>
      <c r="G2407" s="16" t="n">
        <v>0.8959</v>
      </c>
      <c r="H2407" s="16" t="n">
        <v>0.8905</v>
      </c>
      <c r="I2407" s="16" t="n">
        <v>1.4152</v>
      </c>
      <c r="J2407" s="16" t="n">
        <v>1.4048</v>
      </c>
      <c r="K2407" s="17" t="n">
        <v>788</v>
      </c>
      <c r="L2407" s="16" t="n">
        <v>1</v>
      </c>
      <c r="M2407" s="18" t="n">
        <v>7044334.95626756</v>
      </c>
      <c r="N2407" s="18" t="n">
        <v>7189652.876554918</v>
      </c>
      <c r="O2407" s="19" t="n">
        <v>145317.9202873586</v>
      </c>
      <c r="P2407" s="20" t="n">
        <v>0.02062904748134738</v>
      </c>
      <c r="Q2407" s="27">
        <f>IF(O2407&gt;0,O2407,"")</f>
        <v/>
      </c>
      <c r="R2407" s="28">
        <f>IF(O2407&gt;0,P2407,"")</f>
        <v/>
      </c>
    </row>
    <row r="2408">
      <c r="A2408" t="inlineStr">
        <is>
          <t>420038</t>
        </is>
      </c>
      <c r="B2408" t="inlineStr">
        <is>
          <t>Prisma Health Laurens County Hospital</t>
        </is>
      </c>
      <c r="C2408" t="inlineStr">
        <is>
          <t>South Carolina</t>
        </is>
      </c>
      <c r="D2408" t="inlineStr">
        <is>
          <t>SC</t>
        </is>
      </c>
      <c r="E2408" t="inlineStr">
        <is>
          <t>South Atlantic</t>
        </is>
      </c>
      <c r="F2408" t="inlineStr">
        <is>
          <t>Sole Community Hospital (SCH)</t>
        </is>
      </c>
      <c r="G2408" s="16" t="n">
        <v>0.8875999999999999</v>
      </c>
      <c r="H2408" s="16" t="n">
        <v>0.9153</v>
      </c>
      <c r="I2408" s="16" t="n">
        <v>1.4667</v>
      </c>
      <c r="J2408" s="16" t="n">
        <v>1.4497</v>
      </c>
      <c r="K2408" s="17" t="n">
        <v>784</v>
      </c>
      <c r="L2408" s="16" t="n">
        <v>1</v>
      </c>
      <c r="M2408" s="18" t="n">
        <v>7223665.797410944</v>
      </c>
      <c r="N2408" s="18" t="n">
        <v>7503554.522793937</v>
      </c>
      <c r="O2408" s="19" t="n">
        <v>279888.725382993</v>
      </c>
      <c r="P2408" s="20" t="n">
        <v>0.03874607896219517</v>
      </c>
      <c r="Q2408" s="27">
        <f>IF(O2408&gt;0,O2408,"")</f>
        <v/>
      </c>
      <c r="R2408" s="28">
        <f>IF(O2408&gt;0,P2408,"")</f>
        <v/>
      </c>
    </row>
    <row r="2409">
      <c r="A2409" t="inlineStr">
        <is>
          <t>420043</t>
        </is>
      </c>
      <c r="B2409" t="inlineStr">
        <is>
          <t>Cherokee Medical Center</t>
        </is>
      </c>
      <c r="C2409" t="inlineStr">
        <is>
          <t>South Carolina</t>
        </is>
      </c>
      <c r="D2409" t="inlineStr">
        <is>
          <t>SC</t>
        </is>
      </c>
      <c r="E2409" t="inlineStr">
        <is>
          <t>South Atlantic</t>
        </is>
      </c>
      <c r="F2409" t="inlineStr">
        <is>
          <t>IPPS</t>
        </is>
      </c>
      <c r="G2409" s="16" t="n">
        <v>0.8757</v>
      </c>
      <c r="H2409" s="16" t="n">
        <v>0.911</v>
      </c>
      <c r="I2409" s="16" t="n">
        <v>1.3148</v>
      </c>
      <c r="J2409" s="16" t="n">
        <v>1.2991</v>
      </c>
      <c r="K2409" s="17" t="n">
        <v>363</v>
      </c>
      <c r="L2409" s="16" t="n">
        <v>1</v>
      </c>
      <c r="M2409" s="18" t="n">
        <v>2974463.426560628</v>
      </c>
      <c r="N2409" s="18" t="n">
        <v>3104547.615067118</v>
      </c>
      <c r="O2409" s="19" t="n">
        <v>130084.1885064901</v>
      </c>
      <c r="P2409" s="20" t="n">
        <v>0.04373366548900768</v>
      </c>
      <c r="Q2409" s="27">
        <f>IF(O2409&gt;0,O2409,"")</f>
        <v/>
      </c>
      <c r="R2409" s="28">
        <f>IF(O2409&gt;0,P2409,"")</f>
        <v/>
      </c>
    </row>
    <row r="2410">
      <c r="A2410" t="inlineStr">
        <is>
          <t>420048</t>
        </is>
      </c>
      <c r="B2410" t="inlineStr">
        <is>
          <t>Kershaw Medical Center</t>
        </is>
      </c>
      <c r="C2410" t="inlineStr">
        <is>
          <t>South Carolina</t>
        </is>
      </c>
      <c r="D2410" t="inlineStr">
        <is>
          <t>SC</t>
        </is>
      </c>
      <c r="E2410" t="inlineStr">
        <is>
          <t>South Atlantic</t>
        </is>
      </c>
      <c r="F2410" t="inlineStr">
        <is>
          <t>IPPS</t>
        </is>
      </c>
      <c r="G2410" s="16" t="n">
        <v>0.9102</v>
      </c>
      <c r="H2410" s="16" t="n">
        <v>0.9426</v>
      </c>
      <c r="I2410" s="16" t="n">
        <v>1.4953</v>
      </c>
      <c r="J2410" s="16" t="n">
        <v>1.4843</v>
      </c>
      <c r="K2410" s="17" t="n">
        <v>818</v>
      </c>
      <c r="L2410" s="16" t="n">
        <v>1</v>
      </c>
      <c r="M2410" s="18" t="n">
        <v>7799635.943209668</v>
      </c>
      <c r="N2410" s="18" t="n">
        <v>8159013.206979599</v>
      </c>
      <c r="O2410" s="19" t="n">
        <v>359377.2637699312</v>
      </c>
      <c r="P2410" s="20" t="n">
        <v>0.04607615873184486</v>
      </c>
      <c r="Q2410" s="27">
        <f>IF(O2410&gt;0,O2410,"")</f>
        <v/>
      </c>
      <c r="R2410" s="28">
        <f>IF(O2410&gt;0,P2410,"")</f>
        <v/>
      </c>
    </row>
    <row r="2411">
      <c r="A2411" t="inlineStr">
        <is>
          <t>420049</t>
        </is>
      </c>
      <c r="B2411" t="inlineStr">
        <is>
          <t>Conway Medical Center</t>
        </is>
      </c>
      <c r="C2411" t="inlineStr">
        <is>
          <t>South Carolina</t>
        </is>
      </c>
      <c r="D2411" t="inlineStr">
        <is>
          <t>SC</t>
        </is>
      </c>
      <c r="E2411" t="inlineStr">
        <is>
          <t>South Atlantic</t>
        </is>
      </c>
      <c r="F2411" t="inlineStr">
        <is>
          <t>IPPS</t>
        </is>
      </c>
      <c r="G2411" s="16" t="n">
        <v>0.8506</v>
      </c>
      <c r="H2411" s="16" t="n">
        <v>0.8859</v>
      </c>
      <c r="I2411" s="16" t="n">
        <v>1.6325</v>
      </c>
      <c r="J2411" s="16" t="n">
        <v>1.6283</v>
      </c>
      <c r="K2411" s="17" t="n">
        <v>2059</v>
      </c>
      <c r="L2411" s="16" t="n">
        <v>1</v>
      </c>
      <c r="M2411" s="18" t="n">
        <v>20595226.74226611</v>
      </c>
      <c r="N2411" s="18" t="n">
        <v>21708365.12172734</v>
      </c>
      <c r="O2411" s="19" t="n">
        <v>1113138.379461233</v>
      </c>
      <c r="P2411" s="20" t="n">
        <v>0.05404836729361266</v>
      </c>
      <c r="Q2411" s="27">
        <f>IF(O2411&gt;0,O2411,"")</f>
        <v/>
      </c>
      <c r="R2411" s="28">
        <f>IF(O2411&gt;0,P2411,"")</f>
        <v/>
      </c>
    </row>
    <row r="2412">
      <c r="A2412" t="inlineStr">
        <is>
          <t>420051</t>
        </is>
      </c>
      <c r="B2412" t="inlineStr">
        <is>
          <t>Mcleod Regional Medical Center-Pee Dee</t>
        </is>
      </c>
      <c r="C2412" t="inlineStr">
        <is>
          <t>South Carolina</t>
        </is>
      </c>
      <c r="D2412" t="inlineStr">
        <is>
          <t>SC</t>
        </is>
      </c>
      <c r="E2412" t="inlineStr">
        <is>
          <t>South Atlantic</t>
        </is>
      </c>
      <c r="F2412" t="inlineStr">
        <is>
          <t>Rural Referral Center (RRC)</t>
        </is>
      </c>
      <c r="G2412" s="16" t="n">
        <v>0.8506</v>
      </c>
      <c r="H2412" s="16" t="n">
        <v>0.8859</v>
      </c>
      <c r="I2412" s="16" t="n">
        <v>1.882</v>
      </c>
      <c r="J2412" s="16" t="n">
        <v>1.8797</v>
      </c>
      <c r="K2412" s="17" t="n">
        <v>6767</v>
      </c>
      <c r="L2412" s="16" t="n">
        <v>1</v>
      </c>
      <c r="M2412" s="18" t="n">
        <v>78032017.6849612</v>
      </c>
      <c r="N2412" s="18" t="n">
        <v>82360896.62873045</v>
      </c>
      <c r="O2412" s="19" t="n">
        <v>4328878.943769246</v>
      </c>
      <c r="P2412" s="20" t="n">
        <v>0.05547567616726556</v>
      </c>
      <c r="Q2412" s="27">
        <f>IF(O2412&gt;0,O2412,"")</f>
        <v/>
      </c>
      <c r="R2412" s="28">
        <f>IF(O2412&gt;0,P2412,"")</f>
        <v/>
      </c>
    </row>
    <row r="2413">
      <c r="A2413" t="inlineStr">
        <is>
          <t>420053</t>
        </is>
      </c>
      <c r="B2413" t="inlineStr">
        <is>
          <t>Newberry County Memorial Hospital</t>
        </is>
      </c>
      <c r="C2413" t="inlineStr">
        <is>
          <t>South Carolina</t>
        </is>
      </c>
      <c r="D2413" t="inlineStr">
        <is>
          <t>SC</t>
        </is>
      </c>
      <c r="E2413" t="inlineStr">
        <is>
          <t>South Atlantic</t>
        </is>
      </c>
      <c r="F2413" t="inlineStr">
        <is>
          <t>Sole Community Hospital (SCH)</t>
        </is>
      </c>
      <c r="G2413" s="16" t="n">
        <v>0.8506</v>
      </c>
      <c r="H2413" s="16" t="n">
        <v>0.8859</v>
      </c>
      <c r="I2413" s="16" t="n">
        <v>1.5562</v>
      </c>
      <c r="J2413" s="16" t="n">
        <v>1.5674</v>
      </c>
      <c r="K2413" s="17" t="n">
        <v>357</v>
      </c>
      <c r="L2413" s="16" t="n">
        <v>1</v>
      </c>
      <c r="M2413" s="18" t="n">
        <v>3404008.753324934</v>
      </c>
      <c r="N2413" s="18" t="n">
        <v>3623134.08403189</v>
      </c>
      <c r="O2413" s="19" t="n">
        <v>219125.3307069559</v>
      </c>
      <c r="P2413" s="20" t="n">
        <v>0.06437272832889188</v>
      </c>
      <c r="Q2413" s="27">
        <f>IF(O2413&gt;0,O2413,"")</f>
        <v/>
      </c>
      <c r="R2413" s="28">
        <f>IF(O2413&gt;0,P2413,"")</f>
        <v/>
      </c>
    </row>
    <row r="2414">
      <c r="A2414" t="inlineStr">
        <is>
          <t>420055</t>
        </is>
      </c>
      <c r="B2414" t="inlineStr">
        <is>
          <t>Musc Health Marion Medical Center</t>
        </is>
      </c>
      <c r="C2414" t="inlineStr">
        <is>
          <t>South Carolina</t>
        </is>
      </c>
      <c r="D2414" t="inlineStr">
        <is>
          <t>SC</t>
        </is>
      </c>
      <c r="E2414" t="inlineStr">
        <is>
          <t>South Atlantic</t>
        </is>
      </c>
      <c r="F2414" t="inlineStr">
        <is>
          <t>IPPS</t>
        </is>
      </c>
      <c r="G2414" s="16" t="n">
        <v>0.8506</v>
      </c>
      <c r="H2414" s="16" t="n">
        <v>0.8859</v>
      </c>
      <c r="I2414" s="16" t="n">
        <v>1.2849</v>
      </c>
      <c r="J2414" s="16" t="n">
        <v>1.2726</v>
      </c>
      <c r="K2414" s="17" t="n">
        <v>214</v>
      </c>
      <c r="L2414" s="16" t="n">
        <v>1</v>
      </c>
      <c r="M2414" s="18" t="n">
        <v>1684768.149394835</v>
      </c>
      <c r="N2414" s="18" t="n">
        <v>1763364.28462869</v>
      </c>
      <c r="O2414" s="19" t="n">
        <v>78596.13523385557</v>
      </c>
      <c r="P2414" s="20" t="n">
        <v>0.04665100967280699</v>
      </c>
      <c r="Q2414" s="27">
        <f>IF(O2414&gt;0,O2414,"")</f>
        <v/>
      </c>
      <c r="R2414" s="28">
        <f>IF(O2414&gt;0,P2414,"")</f>
        <v/>
      </c>
    </row>
    <row r="2415">
      <c r="A2415" t="inlineStr">
        <is>
          <t>420065</t>
        </is>
      </c>
      <c r="B2415" t="inlineStr">
        <is>
          <t>Bon Secours-St Francis Xavier Hospital</t>
        </is>
      </c>
      <c r="C2415" t="inlineStr">
        <is>
          <t>South Carolina</t>
        </is>
      </c>
      <c r="D2415" t="inlineStr">
        <is>
          <t>SC</t>
        </is>
      </c>
      <c r="E2415" t="inlineStr">
        <is>
          <t>South Atlantic</t>
        </is>
      </c>
      <c r="F2415" t="inlineStr">
        <is>
          <t>Rural Referral Center (RRC)</t>
        </is>
      </c>
      <c r="G2415" s="16" t="n">
        <v>0.8506</v>
      </c>
      <c r="H2415" s="16" t="n">
        <v>0.8967000000000001</v>
      </c>
      <c r="I2415" s="16" t="n">
        <v>1.7724</v>
      </c>
      <c r="J2415" s="16" t="n">
        <v>1.766</v>
      </c>
      <c r="K2415" s="17" t="n">
        <v>2151</v>
      </c>
      <c r="L2415" s="16" t="n">
        <v>1</v>
      </c>
      <c r="M2415" s="18" t="n">
        <v>23359266.03707081</v>
      </c>
      <c r="N2415" s="18" t="n">
        <v>24773402.2101895</v>
      </c>
      <c r="O2415" s="19" t="n">
        <v>1414136.173118681</v>
      </c>
      <c r="P2415" s="20" t="n">
        <v>0.0605385533464308</v>
      </c>
      <c r="Q2415" s="27">
        <f>IF(O2415&gt;0,O2415,"")</f>
        <v/>
      </c>
      <c r="R2415" s="28">
        <f>IF(O2415&gt;0,P2415,"")</f>
        <v/>
      </c>
    </row>
    <row r="2416">
      <c r="A2416" t="inlineStr">
        <is>
          <t>420067</t>
        </is>
      </c>
      <c r="B2416" t="inlineStr">
        <is>
          <t>Beaufort County Memorial Hospital</t>
        </is>
      </c>
      <c r="C2416" t="inlineStr">
        <is>
          <t>South Carolina</t>
        </is>
      </c>
      <c r="D2416" t="inlineStr">
        <is>
          <t>SC</t>
        </is>
      </c>
      <c r="E2416" t="inlineStr">
        <is>
          <t>South Atlantic</t>
        </is>
      </c>
      <c r="F2416" t="inlineStr">
        <is>
          <t>SCH/RRC</t>
        </is>
      </c>
      <c r="G2416" s="16" t="n">
        <v>0.8506</v>
      </c>
      <c r="H2416" s="16" t="n">
        <v>0.8859</v>
      </c>
      <c r="I2416" s="16" t="n">
        <v>1.5034</v>
      </c>
      <c r="J2416" s="16" t="n">
        <v>1.5023</v>
      </c>
      <c r="K2416" s="17" t="n">
        <v>2196</v>
      </c>
      <c r="L2416" s="16" t="n">
        <v>1</v>
      </c>
      <c r="M2416" s="18" t="n">
        <v>20228511.31735489</v>
      </c>
      <c r="N2416" s="18" t="n">
        <v>21361185.48198371</v>
      </c>
      <c r="O2416" s="19" t="n">
        <v>1132674.164628822</v>
      </c>
      <c r="P2416" s="20" t="n">
        <v>0.05599394571646277</v>
      </c>
      <c r="Q2416" s="27">
        <f>IF(O2416&gt;0,O2416,"")</f>
        <v/>
      </c>
      <c r="R2416" s="28">
        <f>IF(O2416&gt;0,P2416,"")</f>
        <v/>
      </c>
    </row>
    <row r="2417">
      <c r="A2417" t="inlineStr">
        <is>
          <t>420070</t>
        </is>
      </c>
      <c r="B2417" t="inlineStr">
        <is>
          <t>Prisma Health Midlands</t>
        </is>
      </c>
      <c r="C2417" t="inlineStr">
        <is>
          <t>South Carolina</t>
        </is>
      </c>
      <c r="D2417" t="inlineStr">
        <is>
          <t>SC</t>
        </is>
      </c>
      <c r="E2417" t="inlineStr">
        <is>
          <t>South Atlantic</t>
        </is>
      </c>
      <c r="F2417" t="inlineStr">
        <is>
          <t>Rural Referral Center (RRC)</t>
        </is>
      </c>
      <c r="G2417" s="16" t="n">
        <v>0.9236</v>
      </c>
      <c r="H2417" s="16" t="n">
        <v>0.8859</v>
      </c>
      <c r="I2417" s="16" t="n">
        <v>1.6103</v>
      </c>
      <c r="J2417" s="16" t="n">
        <v>1.5997</v>
      </c>
      <c r="K2417" s="17" t="n">
        <v>1847</v>
      </c>
      <c r="L2417" s="16" t="n">
        <v>1</v>
      </c>
      <c r="M2417" s="18" t="n">
        <v>19132447.12675849</v>
      </c>
      <c r="N2417" s="18" t="n">
        <v>19131181.33963948</v>
      </c>
      <c r="O2417" s="19" t="n">
        <v>-1265.787119008601</v>
      </c>
      <c r="P2417" s="20" t="n">
        <v>-6.615918552511147e-05</v>
      </c>
      <c r="Q2417" s="27">
        <f>IF(O2417&gt;0,O2417,"")</f>
        <v/>
      </c>
      <c r="R2417" s="28">
        <f>IF(O2417&gt;0,P2417,"")</f>
        <v/>
      </c>
    </row>
    <row r="2418">
      <c r="A2418" t="inlineStr">
        <is>
          <t>420071</t>
        </is>
      </c>
      <c r="B2418" t="inlineStr">
        <is>
          <t>Self Regional Healthcare</t>
        </is>
      </c>
      <c r="C2418" t="inlineStr">
        <is>
          <t>South Carolina</t>
        </is>
      </c>
      <c r="D2418" t="inlineStr">
        <is>
          <t>SC</t>
        </is>
      </c>
      <c r="E2418" t="inlineStr">
        <is>
          <t>South Atlantic</t>
        </is>
      </c>
      <c r="F2418" t="inlineStr">
        <is>
          <t>SCH/RRC</t>
        </is>
      </c>
      <c r="G2418" s="16" t="n">
        <v>0.8981</v>
      </c>
      <c r="H2418" s="16" t="n">
        <v>0.8866000000000001</v>
      </c>
      <c r="I2418" s="16" t="n">
        <v>1.801</v>
      </c>
      <c r="J2418" s="16" t="n">
        <v>1.7959</v>
      </c>
      <c r="K2418" s="17" t="n">
        <v>2899</v>
      </c>
      <c r="L2418" s="16" t="n">
        <v>1</v>
      </c>
      <c r="M2418" s="18" t="n">
        <v>33028638.88726475</v>
      </c>
      <c r="N2418" s="18" t="n">
        <v>33726362.1487023</v>
      </c>
      <c r="O2418" s="19" t="n">
        <v>697723.2614375465</v>
      </c>
      <c r="P2418" s="20" t="n">
        <v>0.0211247960843635</v>
      </c>
      <c r="Q2418" s="27">
        <f>IF(O2418&gt;0,O2418,"")</f>
        <v/>
      </c>
      <c r="R2418" s="28">
        <f>IF(O2418&gt;0,P2418,"")</f>
        <v/>
      </c>
    </row>
    <row r="2419">
      <c r="A2419" t="inlineStr">
        <is>
          <t>420072</t>
        </is>
      </c>
      <c r="B2419" t="inlineStr">
        <is>
          <t>Hampton Regional Medical Center</t>
        </is>
      </c>
      <c r="C2419" t="inlineStr">
        <is>
          <t>South Carolina</t>
        </is>
      </c>
      <c r="D2419" t="inlineStr">
        <is>
          <t>SC</t>
        </is>
      </c>
      <c r="E2419" t="inlineStr">
        <is>
          <t>South Atlantic</t>
        </is>
      </c>
      <c r="F2419" t="inlineStr">
        <is>
          <t>Sole Community Hospital (SCH)</t>
        </is>
      </c>
      <c r="G2419" s="16" t="n">
        <v>0.8506</v>
      </c>
      <c r="H2419" s="16" t="n">
        <v>0.8859</v>
      </c>
      <c r="I2419" s="16" t="n">
        <v>1.3081</v>
      </c>
      <c r="J2419" s="16" t="n">
        <v>1.2913</v>
      </c>
      <c r="K2419" s="17" t="n">
        <v>115</v>
      </c>
      <c r="L2419" s="16" t="n">
        <v>1</v>
      </c>
      <c r="M2419" s="18" t="n">
        <v>921713.242405457</v>
      </c>
      <c r="N2419" s="18" t="n">
        <v>961526.6801838395</v>
      </c>
      <c r="O2419" s="19" t="n">
        <v>39813.43777838256</v>
      </c>
      <c r="P2419" s="20" t="n">
        <v>0.04319503718366762</v>
      </c>
      <c r="Q2419" s="27">
        <f>IF(O2419&gt;0,O2419,"")</f>
        <v/>
      </c>
      <c r="R2419" s="28">
        <f>IF(O2419&gt;0,P2419,"")</f>
        <v/>
      </c>
    </row>
    <row r="2420">
      <c r="A2420" t="inlineStr">
        <is>
          <t>420073</t>
        </is>
      </c>
      <c r="B2420" t="inlineStr">
        <is>
          <t>Lexington Medical Center</t>
        </is>
      </c>
      <c r="C2420" t="inlineStr">
        <is>
          <t>South Carolina</t>
        </is>
      </c>
      <c r="D2420" t="inlineStr">
        <is>
          <t>SC</t>
        </is>
      </c>
      <c r="E2420" t="inlineStr">
        <is>
          <t>South Atlantic</t>
        </is>
      </c>
      <c r="F2420" t="inlineStr">
        <is>
          <t>IPPS</t>
        </is>
      </c>
      <c r="G2420" s="16" t="n">
        <v>0.9102</v>
      </c>
      <c r="H2420" s="16" t="n">
        <v>0.9426</v>
      </c>
      <c r="I2420" s="16" t="n">
        <v>1.9352</v>
      </c>
      <c r="J2420" s="16" t="n">
        <v>1.9357</v>
      </c>
      <c r="K2420" s="17" t="n">
        <v>8829</v>
      </c>
      <c r="L2420" s="16" t="n">
        <v>1</v>
      </c>
      <c r="M2420" s="18" t="n">
        <v>108950710.6039641</v>
      </c>
      <c r="N2420" s="18" t="n">
        <v>114845031.6770144</v>
      </c>
      <c r="O2420" s="19" t="n">
        <v>5894321.073050246</v>
      </c>
      <c r="P2420" s="20" t="n">
        <v>0.05410080430293021</v>
      </c>
      <c r="Q2420" s="27">
        <f>IF(O2420&gt;0,O2420,"")</f>
        <v/>
      </c>
      <c r="R2420" s="28">
        <f>IF(O2420&gt;0,P2420,"")</f>
        <v/>
      </c>
    </row>
    <row r="2421">
      <c r="A2421" t="inlineStr">
        <is>
          <t>420078</t>
        </is>
      </c>
      <c r="B2421" t="inlineStr">
        <is>
          <t>Prisma Health Greenville Memorial Hospital</t>
        </is>
      </c>
      <c r="C2421" t="inlineStr">
        <is>
          <t>South Carolina</t>
        </is>
      </c>
      <c r="D2421" t="inlineStr">
        <is>
          <t>SC</t>
        </is>
      </c>
      <c r="E2421" t="inlineStr">
        <is>
          <t>South Atlantic</t>
        </is>
      </c>
      <c r="F2421" t="inlineStr">
        <is>
          <t>Rural Referral Center (RRC)</t>
        </is>
      </c>
      <c r="G2421" s="16" t="n">
        <v>0.8875999999999999</v>
      </c>
      <c r="H2421" s="16" t="n">
        <v>0.8866000000000001</v>
      </c>
      <c r="I2421" s="16" t="n">
        <v>2.3962</v>
      </c>
      <c r="J2421" s="16" t="n">
        <v>2.4063</v>
      </c>
      <c r="K2421" s="17" t="n">
        <v>7036</v>
      </c>
      <c r="L2421" s="16" t="n">
        <v>1</v>
      </c>
      <c r="M2421" s="18" t="n">
        <v>105912979.3783455</v>
      </c>
      <c r="N2421" s="18" t="n">
        <v>109676791.0137307</v>
      </c>
      <c r="O2421" s="19" t="n">
        <v>3763811.635385215</v>
      </c>
      <c r="P2421" s="20" t="n">
        <v>0.03553683087263569</v>
      </c>
      <c r="Q2421" s="27">
        <f>IF(O2421&gt;0,O2421,"")</f>
        <v/>
      </c>
      <c r="R2421" s="28">
        <f>IF(O2421&gt;0,P2421,"")</f>
        <v/>
      </c>
    </row>
    <row r="2422">
      <c r="A2422" t="inlineStr">
        <is>
          <t>420079</t>
        </is>
      </c>
      <c r="B2422" t="inlineStr">
        <is>
          <t>Trident Medical Center</t>
        </is>
      </c>
      <c r="C2422" t="inlineStr">
        <is>
          <t>South Carolina</t>
        </is>
      </c>
      <c r="D2422" t="inlineStr">
        <is>
          <t>SC</t>
        </is>
      </c>
      <c r="E2422" t="inlineStr">
        <is>
          <t>South Atlantic</t>
        </is>
      </c>
      <c r="F2422" t="inlineStr">
        <is>
          <t>IPPS</t>
        </is>
      </c>
      <c r="G2422" s="16" t="n">
        <v>0.8506</v>
      </c>
      <c r="H2422" s="16" t="n">
        <v>0.8967000000000001</v>
      </c>
      <c r="I2422" s="16" t="n">
        <v>2.1204</v>
      </c>
      <c r="J2422" s="16" t="n">
        <v>2.1323</v>
      </c>
      <c r="K2422" s="17" t="n">
        <v>5352</v>
      </c>
      <c r="L2422" s="16" t="n">
        <v>1</v>
      </c>
      <c r="M2422" s="18" t="n">
        <v>69532995.83677509</v>
      </c>
      <c r="N2422" s="18" t="n">
        <v>74425019.2703113</v>
      </c>
      <c r="O2422" s="19" t="n">
        <v>4892023.433536202</v>
      </c>
      <c r="P2422" s="20" t="n">
        <v>0.07035542442353497</v>
      </c>
      <c r="Q2422" s="27">
        <f>IF(O2422&gt;0,O2422,"")</f>
        <v/>
      </c>
      <c r="R2422" s="28">
        <f>IF(O2422&gt;0,P2422,"")</f>
        <v/>
      </c>
    </row>
    <row r="2423">
      <c r="A2423" t="inlineStr">
        <is>
          <t>420080</t>
        </is>
      </c>
      <c r="B2423" t="inlineStr">
        <is>
          <t>Hilton Head Regional Medical Center</t>
        </is>
      </c>
      <c r="C2423" t="inlineStr">
        <is>
          <t>South Carolina</t>
        </is>
      </c>
      <c r="D2423" t="inlineStr">
        <is>
          <t>SC</t>
        </is>
      </c>
      <c r="E2423" t="inlineStr">
        <is>
          <t>South Atlantic</t>
        </is>
      </c>
      <c r="F2423" t="inlineStr">
        <is>
          <t>Sole Community Hospital (SCH)</t>
        </is>
      </c>
      <c r="G2423" s="16" t="n">
        <v>0.8506</v>
      </c>
      <c r="H2423" s="16" t="n">
        <v>0.8859</v>
      </c>
      <c r="I2423" s="16" t="n">
        <v>1.691</v>
      </c>
      <c r="J2423" s="16" t="n">
        <v>1.6945</v>
      </c>
      <c r="K2423" s="17" t="n">
        <v>2169</v>
      </c>
      <c r="L2423" s="16" t="n">
        <v>1</v>
      </c>
      <c r="M2423" s="18" t="n">
        <v>22472955.96013232</v>
      </c>
      <c r="N2423" s="18" t="n">
        <v>23797836.32477294</v>
      </c>
      <c r="O2423" s="19" t="n">
        <v>1324880.36464062</v>
      </c>
      <c r="P2423" s="20" t="n">
        <v>0.05895443247390313</v>
      </c>
      <c r="Q2423" s="27">
        <f>IF(O2423&gt;0,O2423,"")</f>
        <v/>
      </c>
      <c r="R2423" s="28">
        <f>IF(O2423&gt;0,P2423,"")</f>
        <v/>
      </c>
    </row>
    <row r="2424">
      <c r="A2424" t="inlineStr">
        <is>
          <t>420082</t>
        </is>
      </c>
      <c r="B2424" t="inlineStr">
        <is>
          <t>Aiken Regional Medical Center</t>
        </is>
      </c>
      <c r="C2424" t="inlineStr">
        <is>
          <t>South Carolina</t>
        </is>
      </c>
      <c r="D2424" t="inlineStr">
        <is>
          <t>SC</t>
        </is>
      </c>
      <c r="E2424" t="inlineStr">
        <is>
          <t>South Atlantic</t>
        </is>
      </c>
      <c r="F2424" t="inlineStr">
        <is>
          <t>IPPS</t>
        </is>
      </c>
      <c r="G2424" s="16" t="n">
        <v>0.8506</v>
      </c>
      <c r="H2424" s="16" t="n">
        <v>0.8859</v>
      </c>
      <c r="I2424" s="16" t="n">
        <v>1.5166</v>
      </c>
      <c r="J2424" s="16" t="n">
        <v>1.508</v>
      </c>
      <c r="K2424" s="17" t="n">
        <v>2342</v>
      </c>
      <c r="L2424" s="16" t="n">
        <v>1</v>
      </c>
      <c r="M2424" s="18" t="n">
        <v>21762810.65227705</v>
      </c>
      <c r="N2424" s="18" t="n">
        <v>22867810.27118444</v>
      </c>
      <c r="O2424" s="19" t="n">
        <v>1104999.618907385</v>
      </c>
      <c r="P2424" s="20" t="n">
        <v>0.05077467412472148</v>
      </c>
      <c r="Q2424" s="27">
        <f>IF(O2424&gt;0,O2424,"")</f>
        <v/>
      </c>
      <c r="R2424" s="28">
        <f>IF(O2424&gt;0,P2424,"")</f>
        <v/>
      </c>
    </row>
    <row r="2425">
      <c r="A2425" t="inlineStr">
        <is>
          <t>420085</t>
        </is>
      </c>
      <c r="B2425" t="inlineStr">
        <is>
          <t>Grand Strand Regional Medical Center</t>
        </is>
      </c>
      <c r="C2425" t="inlineStr">
        <is>
          <t>South Carolina</t>
        </is>
      </c>
      <c r="D2425" t="inlineStr">
        <is>
          <t>SC</t>
        </is>
      </c>
      <c r="E2425" t="inlineStr">
        <is>
          <t>South Atlantic</t>
        </is>
      </c>
      <c r="F2425" t="inlineStr">
        <is>
          <t>Rural Referral Center (RRC)</t>
        </is>
      </c>
      <c r="G2425" s="16" t="n">
        <v>0.9044</v>
      </c>
      <c r="H2425" s="16" t="n">
        <v>0.9215</v>
      </c>
      <c r="I2425" s="16" t="n">
        <v>1.9985</v>
      </c>
      <c r="J2425" s="16" t="n">
        <v>2.0028</v>
      </c>
      <c r="K2425" s="17" t="n">
        <v>7476</v>
      </c>
      <c r="L2425" s="16" t="n">
        <v>1</v>
      </c>
      <c r="M2425" s="18" t="n">
        <v>94909390.30546506</v>
      </c>
      <c r="N2425" s="18" t="n">
        <v>99251734.97320713</v>
      </c>
      <c r="O2425" s="19" t="n">
        <v>4342344.667742074</v>
      </c>
      <c r="P2425" s="20" t="n">
        <v>0.04575252937318715</v>
      </c>
      <c r="Q2425" s="27">
        <f>IF(O2425&gt;0,O2425,"")</f>
        <v/>
      </c>
      <c r="R2425" s="28">
        <f>IF(O2425&gt;0,P2425,"")</f>
        <v/>
      </c>
    </row>
    <row r="2426">
      <c r="A2426" t="inlineStr">
        <is>
          <t>420086</t>
        </is>
      </c>
      <c r="B2426" t="inlineStr">
        <is>
          <t>Prisma Health Baptist</t>
        </is>
      </c>
      <c r="C2426" t="inlineStr">
        <is>
          <t>South Carolina</t>
        </is>
      </c>
      <c r="D2426" t="inlineStr">
        <is>
          <t>SC</t>
        </is>
      </c>
      <c r="E2426" t="inlineStr">
        <is>
          <t>South Atlantic</t>
        </is>
      </c>
      <c r="F2426" t="inlineStr">
        <is>
          <t>IPPS</t>
        </is>
      </c>
      <c r="G2426" s="16" t="n">
        <v>0.9102</v>
      </c>
      <c r="H2426" s="16" t="n">
        <v>0.9426</v>
      </c>
      <c r="I2426" s="16" t="n">
        <v>1.6495</v>
      </c>
      <c r="J2426" s="16" t="n">
        <v>1.6443</v>
      </c>
      <c r="K2426" s="17" t="n">
        <v>1847</v>
      </c>
      <c r="L2426" s="16" t="n">
        <v>1</v>
      </c>
      <c r="M2426" s="18" t="n">
        <v>19427276.00674049</v>
      </c>
      <c r="N2426" s="18" t="n">
        <v>20408477.04242376</v>
      </c>
      <c r="O2426" s="19" t="n">
        <v>981201.0356832705</v>
      </c>
      <c r="P2426" s="20" t="n">
        <v>0.05050636205213912</v>
      </c>
      <c r="Q2426" s="27">
        <f>IF(O2426&gt;0,O2426,"")</f>
        <v/>
      </c>
      <c r="R2426" s="28">
        <f>IF(O2426&gt;0,P2426,"")</f>
        <v/>
      </c>
    </row>
    <row r="2427">
      <c r="A2427" t="inlineStr">
        <is>
          <t>420087</t>
        </is>
      </c>
      <c r="B2427" t="inlineStr">
        <is>
          <t>Roper Hospital</t>
        </is>
      </c>
      <c r="C2427" t="inlineStr">
        <is>
          <t>South Carolina</t>
        </is>
      </c>
      <c r="D2427" t="inlineStr">
        <is>
          <t>SC</t>
        </is>
      </c>
      <c r="E2427" t="inlineStr">
        <is>
          <t>South Atlantic</t>
        </is>
      </c>
      <c r="F2427" t="inlineStr">
        <is>
          <t>IPPS</t>
        </is>
      </c>
      <c r="G2427" s="16" t="n">
        <v>0.8506</v>
      </c>
      <c r="H2427" s="16" t="n">
        <v>0.8967000000000001</v>
      </c>
      <c r="I2427" s="16" t="n">
        <v>2.1186</v>
      </c>
      <c r="J2427" s="16" t="n">
        <v>2.1251</v>
      </c>
      <c r="K2427" s="17" t="n">
        <v>4829</v>
      </c>
      <c r="L2427" s="16" t="n">
        <v>1</v>
      </c>
      <c r="M2427" s="18" t="n">
        <v>62684939.9913875</v>
      </c>
      <c r="N2427" s="18" t="n">
        <v>66925422.38013637</v>
      </c>
      <c r="O2427" s="19" t="n">
        <v>4240482.388748869</v>
      </c>
      <c r="P2427" s="20" t="n">
        <v>0.06764754643350514</v>
      </c>
      <c r="Q2427" s="27">
        <f>IF(O2427&gt;0,O2427,"")</f>
        <v/>
      </c>
      <c r="R2427" s="28">
        <f>IF(O2427&gt;0,P2427,"")</f>
        <v/>
      </c>
    </row>
    <row r="2428">
      <c r="A2428" t="inlineStr">
        <is>
          <t>420089</t>
        </is>
      </c>
      <c r="B2428" t="inlineStr">
        <is>
          <t>East Cooper Medical Center</t>
        </is>
      </c>
      <c r="C2428" t="inlineStr">
        <is>
          <t>South Carolina</t>
        </is>
      </c>
      <c r="D2428" t="inlineStr">
        <is>
          <t>SC</t>
        </is>
      </c>
      <c r="E2428" t="inlineStr">
        <is>
          <t>South Atlantic</t>
        </is>
      </c>
      <c r="F2428" t="inlineStr">
        <is>
          <t>IPPS</t>
        </is>
      </c>
      <c r="G2428" s="16" t="n">
        <v>0.8506</v>
      </c>
      <c r="H2428" s="16" t="n">
        <v>0.8967000000000001</v>
      </c>
      <c r="I2428" s="16" t="n">
        <v>2.2675</v>
      </c>
      <c r="J2428" s="16" t="n">
        <v>2.305</v>
      </c>
      <c r="K2428" s="17" t="n">
        <v>904</v>
      </c>
      <c r="L2428" s="16" t="n">
        <v>1</v>
      </c>
      <c r="M2428" s="18" t="n">
        <v>12559512.06062263</v>
      </c>
      <c r="N2428" s="18" t="n">
        <v>13589200.43336689</v>
      </c>
      <c r="O2428" s="19" t="n">
        <v>1029688.372744251</v>
      </c>
      <c r="P2428" s="20" t="n">
        <v>0.08198474333828575</v>
      </c>
      <c r="Q2428" s="27">
        <f>IF(O2428&gt;0,O2428,"")</f>
        <v/>
      </c>
      <c r="R2428" s="28">
        <f>IF(O2428&gt;0,P2428,"")</f>
        <v/>
      </c>
    </row>
    <row r="2429">
      <c r="A2429" t="inlineStr">
        <is>
          <t>420091</t>
        </is>
      </c>
      <c r="B2429" t="inlineStr">
        <is>
          <t>Musc Health Florence Medical Center</t>
        </is>
      </c>
      <c r="C2429" t="inlineStr">
        <is>
          <t>South Carolina</t>
        </is>
      </c>
      <c r="D2429" t="inlineStr">
        <is>
          <t>SC</t>
        </is>
      </c>
      <c r="E2429" t="inlineStr">
        <is>
          <t>South Atlantic</t>
        </is>
      </c>
      <c r="F2429" t="inlineStr">
        <is>
          <t>Rural Referral Center (RRC)</t>
        </is>
      </c>
      <c r="G2429" s="16" t="n">
        <v>0.8506</v>
      </c>
      <c r="H2429" s="16" t="n">
        <v>0.8859</v>
      </c>
      <c r="I2429" s="16" t="n">
        <v>1.7358</v>
      </c>
      <c r="J2429" s="16" t="n">
        <v>1.728</v>
      </c>
      <c r="K2429" s="17" t="n">
        <v>2653</v>
      </c>
      <c r="L2429" s="16" t="n">
        <v>1</v>
      </c>
      <c r="M2429" s="18" t="n">
        <v>28215904.39423985</v>
      </c>
      <c r="N2429" s="18" t="n">
        <v>29683652.32346177</v>
      </c>
      <c r="O2429" s="19" t="n">
        <v>1467747.929221924</v>
      </c>
      <c r="P2429" s="20" t="n">
        <v>0.05201846124491259</v>
      </c>
      <c r="Q2429" s="27">
        <f>IF(O2429&gt;0,O2429,"")</f>
        <v/>
      </c>
      <c r="R2429" s="28">
        <f>IF(O2429&gt;0,P2429,"")</f>
        <v/>
      </c>
    </row>
    <row r="2430">
      <c r="A2430" t="inlineStr">
        <is>
          <t>420098</t>
        </is>
      </c>
      <c r="B2430" t="inlineStr">
        <is>
          <t>Tidelands Waccamaw Community Hospital</t>
        </is>
      </c>
      <c r="C2430" t="inlineStr">
        <is>
          <t>South Carolina</t>
        </is>
      </c>
      <c r="D2430" t="inlineStr">
        <is>
          <t>SC</t>
        </is>
      </c>
      <c r="E2430" t="inlineStr">
        <is>
          <t>South Atlantic</t>
        </is>
      </c>
      <c r="F2430" t="inlineStr">
        <is>
          <t>Rural Referral Center (RRC)</t>
        </is>
      </c>
      <c r="G2430" s="16" t="n">
        <v>0.8506</v>
      </c>
      <c r="H2430" s="16" t="n">
        <v>0.8859</v>
      </c>
      <c r="I2430" s="16" t="n">
        <v>1.5893</v>
      </c>
      <c r="J2430" s="16" t="n">
        <v>1.5881</v>
      </c>
      <c r="K2430" s="17" t="n">
        <v>2443</v>
      </c>
      <c r="L2430" s="16" t="n">
        <v>1</v>
      </c>
      <c r="M2430" s="18" t="n">
        <v>23789559.00583752</v>
      </c>
      <c r="N2430" s="18" t="n">
        <v>25121042.64535768</v>
      </c>
      <c r="O2430" s="19" t="n">
        <v>1331483.639520153</v>
      </c>
      <c r="P2430" s="20" t="n">
        <v>0.05596924428878365</v>
      </c>
      <c r="Q2430" s="27">
        <f>IF(O2430&gt;0,O2430,"")</f>
        <v/>
      </c>
      <c r="R2430" s="28">
        <f>IF(O2430&gt;0,P2430,"")</f>
        <v/>
      </c>
    </row>
    <row r="2431">
      <c r="A2431" t="inlineStr">
        <is>
          <t>420101</t>
        </is>
      </c>
      <c r="B2431" t="inlineStr">
        <is>
          <t>South Carolina Coastal Medical Center Llc</t>
        </is>
      </c>
      <c r="C2431" t="inlineStr">
        <is>
          <t>South Carolina</t>
        </is>
      </c>
      <c r="D2431" t="inlineStr">
        <is>
          <t>SC</t>
        </is>
      </c>
      <c r="E2431" t="inlineStr">
        <is>
          <t>South Atlantic</t>
        </is>
      </c>
      <c r="F2431" t="inlineStr">
        <is>
          <t>IPPS</t>
        </is>
      </c>
      <c r="G2431" s="16" t="n">
        <v>0.8506</v>
      </c>
      <c r="H2431" s="16" t="n">
        <v>0.8859</v>
      </c>
      <c r="I2431" s="16" t="n">
        <v>1.5944</v>
      </c>
      <c r="J2431" s="16" t="n">
        <v>1.5871</v>
      </c>
      <c r="K2431" s="17" t="n">
        <v>838</v>
      </c>
      <c r="L2431" s="16" t="n">
        <v>1</v>
      </c>
      <c r="M2431" s="18" t="n">
        <v>8186501.494123747</v>
      </c>
      <c r="N2431" s="18" t="n">
        <v>8611616.046332607</v>
      </c>
      <c r="O2431" s="19" t="n">
        <v>425114.5522088604</v>
      </c>
      <c r="P2431" s="20" t="n">
        <v>0.05192872101886339</v>
      </c>
      <c r="Q2431" s="27">
        <f>IF(O2431&gt;0,O2431,"")</f>
        <v/>
      </c>
      <c r="R2431" s="28">
        <f>IF(O2431&gt;0,P2431,"")</f>
        <v/>
      </c>
    </row>
    <row r="2432">
      <c r="A2432" t="inlineStr">
        <is>
          <t>420102</t>
        </is>
      </c>
      <c r="B2432" t="inlineStr">
        <is>
          <t>Prisma Health  Patewood Hospital</t>
        </is>
      </c>
      <c r="C2432" t="inlineStr">
        <is>
          <t>South Carolina</t>
        </is>
      </c>
      <c r="D2432" t="inlineStr">
        <is>
          <t>SC</t>
        </is>
      </c>
      <c r="E2432" t="inlineStr">
        <is>
          <t>South Atlantic</t>
        </is>
      </c>
      <c r="F2432" t="inlineStr">
        <is>
          <t>IPPS</t>
        </is>
      </c>
      <c r="G2432" s="16" t="n">
        <v>0.8959</v>
      </c>
      <c r="H2432" s="16" t="n">
        <v>0.8905</v>
      </c>
      <c r="I2432" s="16" t="n">
        <v>2.3777</v>
      </c>
      <c r="J2432" s="16" t="n">
        <v>2.436</v>
      </c>
      <c r="K2432" s="17" t="n">
        <v>126</v>
      </c>
      <c r="L2432" s="16" t="n">
        <v>1</v>
      </c>
      <c r="M2432" s="18" t="n">
        <v>1892446.295922003</v>
      </c>
      <c r="N2432" s="18" t="n">
        <v>1993494.472286335</v>
      </c>
      <c r="O2432" s="19" t="n">
        <v>101048.176364332</v>
      </c>
      <c r="P2432" s="20" t="n">
        <v>0.05339553179505215</v>
      </c>
      <c r="Q2432" s="27">
        <f>IF(O2432&gt;0,O2432,"")</f>
        <v/>
      </c>
      <c r="R2432" s="28">
        <f>IF(O2432&gt;0,P2432,"")</f>
        <v/>
      </c>
    </row>
    <row r="2433">
      <c r="A2433" t="inlineStr">
        <is>
          <t>420103</t>
        </is>
      </c>
      <c r="B2433" t="inlineStr">
        <is>
          <t>Pelham Medical Center</t>
        </is>
      </c>
      <c r="C2433" t="inlineStr">
        <is>
          <t>South Carolina</t>
        </is>
      </c>
      <c r="D2433" t="inlineStr">
        <is>
          <t>SC</t>
        </is>
      </c>
      <c r="E2433" t="inlineStr">
        <is>
          <t>South Atlantic</t>
        </is>
      </c>
      <c r="F2433" t="inlineStr">
        <is>
          <t>IPPS</t>
        </is>
      </c>
      <c r="G2433" s="16" t="n">
        <v>0.8889</v>
      </c>
      <c r="H2433" s="16" t="n">
        <v>0.9231</v>
      </c>
      <c r="I2433" s="16" t="n">
        <v>1.7497</v>
      </c>
      <c r="J2433" s="16" t="n">
        <v>1.7619</v>
      </c>
      <c r="K2433" s="17" t="n">
        <v>930</v>
      </c>
      <c r="L2433" s="16" t="n">
        <v>1</v>
      </c>
      <c r="M2433" s="18" t="n">
        <v>10231114.15250813</v>
      </c>
      <c r="N2433" s="18" t="n">
        <v>10872966.7714933</v>
      </c>
      <c r="O2433" s="19" t="n">
        <v>641852.618985163</v>
      </c>
      <c r="P2433" s="20" t="n">
        <v>0.06273535896653194</v>
      </c>
      <c r="Q2433" s="27">
        <f>IF(O2433&gt;0,O2433,"")</f>
        <v/>
      </c>
      <c r="R2433" s="28">
        <f>IF(O2433&gt;0,P2433,"")</f>
        <v/>
      </c>
    </row>
    <row r="2434">
      <c r="A2434" t="inlineStr">
        <is>
          <t>420104</t>
        </is>
      </c>
      <c r="B2434" t="inlineStr">
        <is>
          <t>Mount Pleasant Hospital</t>
        </is>
      </c>
      <c r="C2434" t="inlineStr">
        <is>
          <t>South Carolina</t>
        </is>
      </c>
      <c r="D2434" t="inlineStr">
        <is>
          <t>SC</t>
        </is>
      </c>
      <c r="E2434" t="inlineStr">
        <is>
          <t>South Atlantic</t>
        </is>
      </c>
      <c r="F2434" t="inlineStr">
        <is>
          <t>IPPS</t>
        </is>
      </c>
      <c r="G2434" s="16" t="n">
        <v>0.8506</v>
      </c>
      <c r="H2434" s="16" t="n">
        <v>0.8967000000000001</v>
      </c>
      <c r="I2434" s="16" t="n">
        <v>1.496</v>
      </c>
      <c r="J2434" s="16" t="n">
        <v>1.4928</v>
      </c>
      <c r="K2434" s="17" t="n">
        <v>1328</v>
      </c>
      <c r="L2434" s="16" t="n">
        <v>1</v>
      </c>
      <c r="M2434" s="18" t="n">
        <v>12172694.13738487</v>
      </c>
      <c r="N2434" s="18" t="n">
        <v>12928681.76357819</v>
      </c>
      <c r="O2434" s="19" t="n">
        <v>755987.6261933222</v>
      </c>
      <c r="P2434" s="20" t="n">
        <v>0.06210520182804292</v>
      </c>
      <c r="Q2434" s="27">
        <f>IF(O2434&gt;0,O2434,"")</f>
        <v/>
      </c>
      <c r="R2434" s="28">
        <f>IF(O2434&gt;0,P2434,"")</f>
        <v/>
      </c>
    </row>
    <row r="2435">
      <c r="A2435" t="inlineStr">
        <is>
          <t>420105</t>
        </is>
      </c>
      <c r="B2435" t="inlineStr">
        <is>
          <t>Mcleod Loris  Hospital</t>
        </is>
      </c>
      <c r="C2435" t="inlineStr">
        <is>
          <t>South Carolina</t>
        </is>
      </c>
      <c r="D2435" t="inlineStr">
        <is>
          <t>SC</t>
        </is>
      </c>
      <c r="E2435" t="inlineStr">
        <is>
          <t>South Atlantic</t>
        </is>
      </c>
      <c r="F2435" t="inlineStr">
        <is>
          <t>IPPS</t>
        </is>
      </c>
      <c r="G2435" s="16" t="n">
        <v>0.8506</v>
      </c>
      <c r="H2435" s="16" t="n">
        <v>0.8859</v>
      </c>
      <c r="I2435" s="16" t="n">
        <v>1.5603</v>
      </c>
      <c r="J2435" s="16" t="n">
        <v>1.5557</v>
      </c>
      <c r="K2435" s="17" t="n">
        <v>4131</v>
      </c>
      <c r="L2435" s="16" t="n">
        <v>1</v>
      </c>
      <c r="M2435" s="18" t="n">
        <v>39493019.94628348</v>
      </c>
      <c r="N2435" s="18" t="n">
        <v>41611885.49342873</v>
      </c>
      <c r="O2435" s="19" t="n">
        <v>2118865.547145247</v>
      </c>
      <c r="P2435" s="20" t="n">
        <v>0.05365164654481291</v>
      </c>
      <c r="Q2435" s="27">
        <f>IF(O2435&gt;0,O2435,"")</f>
        <v/>
      </c>
      <c r="R2435" s="28">
        <f>IF(O2435&gt;0,P2435,"")</f>
        <v/>
      </c>
    </row>
    <row r="2436">
      <c r="A2436" t="inlineStr">
        <is>
          <t>420106</t>
        </is>
      </c>
      <c r="B2436" t="inlineStr">
        <is>
          <t>Prisma Health Baptist Parkridge</t>
        </is>
      </c>
      <c r="C2436" t="inlineStr">
        <is>
          <t>South Carolina</t>
        </is>
      </c>
      <c r="D2436" t="inlineStr">
        <is>
          <t>SC</t>
        </is>
      </c>
      <c r="E2436" t="inlineStr">
        <is>
          <t>South Atlantic</t>
        </is>
      </c>
      <c r="F2436" t="inlineStr">
        <is>
          <t>IPPS</t>
        </is>
      </c>
      <c r="G2436" s="16" t="n">
        <v>0.9102</v>
      </c>
      <c r="H2436" s="16" t="n">
        <v>0.9426</v>
      </c>
      <c r="I2436" s="16" t="n">
        <v>1.8018</v>
      </c>
      <c r="J2436" s="16" t="n">
        <v>1.8145</v>
      </c>
      <c r="K2436" s="17" t="n">
        <v>1429</v>
      </c>
      <c r="L2436" s="16" t="n">
        <v>1</v>
      </c>
      <c r="M2436" s="18" t="n">
        <v>16418425.48926901</v>
      </c>
      <c r="N2436" s="18" t="n">
        <v>17424159.83640024</v>
      </c>
      <c r="O2436" s="19" t="n">
        <v>1005734.347131234</v>
      </c>
      <c r="P2436" s="20" t="n">
        <v>0.06125644312169738</v>
      </c>
      <c r="Q2436" s="27">
        <f>IF(O2436&gt;0,O2436,"")</f>
        <v/>
      </c>
      <c r="R2436" s="28">
        <f>IF(O2436&gt;0,P2436,"")</f>
        <v/>
      </c>
    </row>
    <row r="2437">
      <c r="A2437" t="inlineStr">
        <is>
          <t>420107</t>
        </is>
      </c>
      <c r="B2437" t="inlineStr">
        <is>
          <t>Mcleod Health Cheraw</t>
        </is>
      </c>
      <c r="C2437" t="inlineStr">
        <is>
          <t>South Carolina</t>
        </is>
      </c>
      <c r="D2437" t="inlineStr">
        <is>
          <t>SC</t>
        </is>
      </c>
      <c r="E2437" t="inlineStr">
        <is>
          <t>South Atlantic</t>
        </is>
      </c>
      <c r="F2437" t="inlineStr">
        <is>
          <t>IPPS</t>
        </is>
      </c>
      <c r="G2437" s="16" t="n">
        <v>0.8506</v>
      </c>
      <c r="H2437" s="16" t="n">
        <v>0.8859</v>
      </c>
      <c r="I2437" s="16" t="n">
        <v>1.3951</v>
      </c>
      <c r="J2437" s="16" t="n">
        <v>1.3816</v>
      </c>
      <c r="K2437" s="17" t="n">
        <v>655</v>
      </c>
      <c r="L2437" s="16" t="n">
        <v>1</v>
      </c>
      <c r="M2437" s="18" t="n">
        <v>5598912.492624907</v>
      </c>
      <c r="N2437" s="18" t="n">
        <v>5859492.093771395</v>
      </c>
      <c r="O2437" s="19" t="n">
        <v>260579.6011464885</v>
      </c>
      <c r="P2437" s="20" t="n">
        <v>0.04654110981190249</v>
      </c>
      <c r="Q2437" s="27">
        <f>IF(O2437&gt;0,O2437,"")</f>
        <v/>
      </c>
      <c r="R2437" s="28">
        <f>IF(O2437&gt;0,P2437,"")</f>
        <v/>
      </c>
    </row>
    <row r="2438">
      <c r="A2438" t="inlineStr">
        <is>
          <t>420108</t>
        </is>
      </c>
      <c r="B2438" t="inlineStr">
        <is>
          <t>Union Medical Center</t>
        </is>
      </c>
      <c r="C2438" t="inlineStr">
        <is>
          <t>South Carolina</t>
        </is>
      </c>
      <c r="D2438" t="inlineStr">
        <is>
          <t>SC</t>
        </is>
      </c>
      <c r="E2438" t="inlineStr">
        <is>
          <t>South Atlantic</t>
        </is>
      </c>
      <c r="F2438" t="inlineStr">
        <is>
          <t>IPPS</t>
        </is>
      </c>
      <c r="G2438" s="16" t="n">
        <v>0.9022</v>
      </c>
      <c r="H2438" s="16" t="n">
        <v>0.9218</v>
      </c>
      <c r="I2438" s="16" t="n">
        <v>1.0597</v>
      </c>
      <c r="J2438" s="16" t="n">
        <v>1.042</v>
      </c>
      <c r="K2438" s="17" t="n">
        <v>146</v>
      </c>
      <c r="L2438" s="16" t="n">
        <v>1</v>
      </c>
      <c r="M2438" s="18" t="n">
        <v>981389.4162557768</v>
      </c>
      <c r="N2438" s="18" t="n">
        <v>1008641.213472241</v>
      </c>
      <c r="O2438" s="19" t="n">
        <v>27251.79721646453</v>
      </c>
      <c r="P2438" s="20" t="n">
        <v>0.02776858682706842</v>
      </c>
      <c r="Q2438" s="27">
        <f>IF(O2438&gt;0,O2438,"")</f>
        <v/>
      </c>
      <c r="R2438" s="28">
        <f>IF(O2438&gt;0,P2438,"")</f>
        <v/>
      </c>
    </row>
    <row r="2439">
      <c r="A2439" t="inlineStr">
        <is>
          <t>420109</t>
        </is>
      </c>
      <c r="B2439" t="inlineStr">
        <is>
          <t>Mcleod Health Clarendon</t>
        </is>
      </c>
      <c r="C2439" t="inlineStr">
        <is>
          <t>South Carolina</t>
        </is>
      </c>
      <c r="D2439" t="inlineStr">
        <is>
          <t>SC</t>
        </is>
      </c>
      <c r="E2439" t="inlineStr">
        <is>
          <t>South Atlantic</t>
        </is>
      </c>
      <c r="F2439" t="inlineStr">
        <is>
          <t>IPPS</t>
        </is>
      </c>
      <c r="G2439" s="16" t="n">
        <v>0.8889</v>
      </c>
      <c r="H2439" s="16" t="n">
        <v>0.8859</v>
      </c>
      <c r="I2439" s="16" t="n">
        <v>1.2998</v>
      </c>
      <c r="J2439" s="16" t="n">
        <v>1.2829</v>
      </c>
      <c r="K2439" s="17" t="n">
        <v>517</v>
      </c>
      <c r="L2439" s="16" t="n">
        <v>1</v>
      </c>
      <c r="M2439" s="18" t="n">
        <v>4225162.977061719</v>
      </c>
      <c r="N2439" s="18" t="n">
        <v>4294570.101785241</v>
      </c>
      <c r="O2439" s="19" t="n">
        <v>69407.12472352199</v>
      </c>
      <c r="P2439" s="20" t="n">
        <v>0.01642708816212089</v>
      </c>
      <c r="Q2439" s="27">
        <f>IF(O2439&gt;0,O2439,"")</f>
        <v/>
      </c>
      <c r="R2439" s="28">
        <f>IF(O2439&gt;0,P2439,"")</f>
        <v/>
      </c>
    </row>
    <row r="2440">
      <c r="A2440" t="inlineStr">
        <is>
          <t>420110</t>
        </is>
      </c>
      <c r="B2440" t="inlineStr">
        <is>
          <t>Roper St Francis Hospital-Berkely Inc</t>
        </is>
      </c>
      <c r="C2440" t="inlineStr">
        <is>
          <t>South Carolina</t>
        </is>
      </c>
      <c r="D2440" t="inlineStr">
        <is>
          <t>SC</t>
        </is>
      </c>
      <c r="E2440" t="inlineStr">
        <is>
          <t>South Atlantic</t>
        </is>
      </c>
      <c r="F2440" t="inlineStr">
        <is>
          <t>IPPS</t>
        </is>
      </c>
      <c r="G2440" s="16" t="n">
        <v>0.8506</v>
      </c>
      <c r="H2440" s="16" t="n">
        <v>0.8967000000000001</v>
      </c>
      <c r="I2440" s="16" t="n">
        <v>1.5143</v>
      </c>
      <c r="J2440" s="16" t="n">
        <v>1.5078</v>
      </c>
      <c r="K2440" s="17" t="n">
        <v>818</v>
      </c>
      <c r="L2440" s="16" t="n">
        <v>1</v>
      </c>
      <c r="M2440" s="18" t="n">
        <v>7589659.060191577</v>
      </c>
      <c r="N2440" s="18" t="n">
        <v>8043620.767754891</v>
      </c>
      <c r="O2440" s="19" t="n">
        <v>453961.7075633137</v>
      </c>
      <c r="P2440" s="20" t="n">
        <v>0.05981318844009507</v>
      </c>
      <c r="Q2440" s="27">
        <f>IF(O2440&gt;0,O2440,"")</f>
        <v/>
      </c>
      <c r="R2440" s="28">
        <f>IF(O2440&gt;0,P2440,"")</f>
        <v/>
      </c>
    </row>
    <row r="2441">
      <c r="A2441" t="inlineStr">
        <is>
          <t>420117</t>
        </is>
      </c>
      <c r="C2441" t="inlineStr">
        <is>
          <t>South Carolina</t>
        </is>
      </c>
      <c r="D2441" t="inlineStr">
        <is>
          <t>SC</t>
        </is>
      </c>
      <c r="E2441" t="inlineStr">
        <is>
          <t>South Atlantic</t>
        </is>
      </c>
      <c r="F2441" t="inlineStr">
        <is>
          <t>IPPS</t>
        </is>
      </c>
      <c r="G2441" s="16" t="n">
        <v>0.8506</v>
      </c>
      <c r="H2441" s="16" t="n">
        <v>0.8859</v>
      </c>
      <c r="I2441" s="16" t="n">
        <v>1.1273</v>
      </c>
      <c r="J2441" s="16" t="n">
        <v>1.1122</v>
      </c>
      <c r="K2441" s="17" t="n">
        <v>345</v>
      </c>
      <c r="L2441" s="16" t="n">
        <v>1</v>
      </c>
      <c r="M2441" s="18" t="n">
        <v>2382953.913684745</v>
      </c>
      <c r="N2441" s="18" t="n">
        <v>2484496.182994966</v>
      </c>
      <c r="O2441" s="19" t="n">
        <v>101542.2693102211</v>
      </c>
      <c r="P2441" s="20" t="n">
        <v>0.04261193165637307</v>
      </c>
      <c r="Q2441" s="27">
        <f>IF(O2441&gt;0,O2441,"")</f>
        <v/>
      </c>
      <c r="R2441" s="28">
        <f>IF(O2441&gt;0,P2441,"")</f>
        <v/>
      </c>
    </row>
    <row r="2442">
      <c r="A2442" t="inlineStr">
        <is>
          <t>430005</t>
        </is>
      </c>
      <c r="B2442" t="inlineStr">
        <is>
          <t>Prairie Lakes Hospital</t>
        </is>
      </c>
      <c r="C2442" t="inlineStr">
        <is>
          <t>South Dakota</t>
        </is>
      </c>
      <c r="D2442" t="inlineStr">
        <is>
          <t>SD</t>
        </is>
      </c>
      <c r="E2442" t="inlineStr">
        <is>
          <t>West North Central</t>
        </is>
      </c>
      <c r="F2442" t="inlineStr">
        <is>
          <t>Sole Community Hospital (SCH)</t>
        </is>
      </c>
      <c r="G2442" s="16" t="n">
        <v>1</v>
      </c>
      <c r="H2442" s="16" t="n">
        <v>1</v>
      </c>
      <c r="I2442" s="16" t="n">
        <v>1.5193</v>
      </c>
      <c r="J2442" s="16" t="n">
        <v>1.5143</v>
      </c>
      <c r="K2442" s="17" t="n">
        <v>668</v>
      </c>
      <c r="L2442" s="16" t="n">
        <v>1</v>
      </c>
      <c r="M2442" s="18" t="n">
        <v>6853172.569164</v>
      </c>
      <c r="N2442" s="18" t="n">
        <v>7048365.621388</v>
      </c>
      <c r="O2442" s="19" t="n">
        <v>195193.0522239991</v>
      </c>
      <c r="P2442" s="20" t="n">
        <v>0.02848214462047468</v>
      </c>
      <c r="Q2442" s="27">
        <f>IF(O2442&gt;0,O2442,"")</f>
        <v/>
      </c>
      <c r="R2442" s="28">
        <f>IF(O2442&gt;0,P2442,"")</f>
        <v/>
      </c>
    </row>
    <row r="2443">
      <c r="A2443" t="inlineStr">
        <is>
          <t>430008</t>
        </is>
      </c>
      <c r="B2443" t="inlineStr">
        <is>
          <t>Brookings Health System</t>
        </is>
      </c>
      <c r="C2443" t="inlineStr">
        <is>
          <t>South Dakota</t>
        </is>
      </c>
      <c r="D2443" t="inlineStr">
        <is>
          <t>SD</t>
        </is>
      </c>
      <c r="E2443" t="inlineStr">
        <is>
          <t>West North Central</t>
        </is>
      </c>
      <c r="F2443" t="inlineStr">
        <is>
          <t>Sole Community Hospital (SCH)</t>
        </is>
      </c>
      <c r="G2443" s="16" t="n">
        <v>1</v>
      </c>
      <c r="H2443" s="16" t="n">
        <v>1</v>
      </c>
      <c r="I2443" s="16" t="n">
        <v>1.2511</v>
      </c>
      <c r="J2443" s="16" t="n">
        <v>1.2403</v>
      </c>
      <c r="K2443" s="17" t="n">
        <v>460</v>
      </c>
      <c r="L2443" s="16" t="n">
        <v>1</v>
      </c>
      <c r="M2443" s="18" t="n">
        <v>3886167.57066</v>
      </c>
      <c r="N2443" s="18" t="n">
        <v>3975434.614059999</v>
      </c>
      <c r="O2443" s="19" t="n">
        <v>89267.04339999892</v>
      </c>
      <c r="P2443" s="20" t="n">
        <v>0.02297045656856182</v>
      </c>
      <c r="Q2443" s="27">
        <f>IF(O2443&gt;0,O2443,"")</f>
        <v/>
      </c>
      <c r="R2443" s="28">
        <f>IF(O2443&gt;0,P2443,"")</f>
        <v/>
      </c>
    </row>
    <row r="2444">
      <c r="A2444" t="inlineStr">
        <is>
          <t>430012</t>
        </is>
      </c>
      <c r="B2444" t="inlineStr">
        <is>
          <t>Avera Sacred Heart Hospital</t>
        </is>
      </c>
      <c r="C2444" t="inlineStr">
        <is>
          <t>South Dakota</t>
        </is>
      </c>
      <c r="D2444" t="inlineStr">
        <is>
          <t>SD</t>
        </is>
      </c>
      <c r="E2444" t="inlineStr">
        <is>
          <t>West North Central</t>
        </is>
      </c>
      <c r="F2444" t="inlineStr">
        <is>
          <t>SCH/RRC</t>
        </is>
      </c>
      <c r="G2444" s="16" t="n">
        <v>1</v>
      </c>
      <c r="H2444" s="16" t="n">
        <v>1</v>
      </c>
      <c r="I2444" s="16" t="n">
        <v>1.6149</v>
      </c>
      <c r="J2444" s="16" t="n">
        <v>1.6118</v>
      </c>
      <c r="K2444" s="17" t="n">
        <v>1083</v>
      </c>
      <c r="L2444" s="16" t="n">
        <v>1</v>
      </c>
      <c r="M2444" s="18" t="n">
        <v>11809887.449787</v>
      </c>
      <c r="N2444" s="18" t="n">
        <v>12162970.333878</v>
      </c>
      <c r="O2444" s="19" t="n">
        <v>353082.8840909973</v>
      </c>
      <c r="P2444" s="20" t="n">
        <v>0.02989722684422072</v>
      </c>
      <c r="Q2444" s="27">
        <f>IF(O2444&gt;0,O2444,"")</f>
        <v/>
      </c>
      <c r="R2444" s="28">
        <f>IF(O2444&gt;0,P2444,"")</f>
        <v/>
      </c>
    </row>
    <row r="2445">
      <c r="A2445" t="inlineStr">
        <is>
          <t>430014</t>
        </is>
      </c>
      <c r="B2445" t="inlineStr">
        <is>
          <t>Avera St Lukes</t>
        </is>
      </c>
      <c r="C2445" t="inlineStr">
        <is>
          <t>South Dakota</t>
        </is>
      </c>
      <c r="D2445" t="inlineStr">
        <is>
          <t>SD</t>
        </is>
      </c>
      <c r="E2445" t="inlineStr">
        <is>
          <t>West North Central</t>
        </is>
      </c>
      <c r="F2445" t="inlineStr">
        <is>
          <t>Rural Referral Center (RRC)</t>
        </is>
      </c>
      <c r="G2445" s="16" t="n">
        <v>1</v>
      </c>
      <c r="H2445" s="16" t="n">
        <v>1</v>
      </c>
      <c r="I2445" s="16" t="n">
        <v>1.8586</v>
      </c>
      <c r="J2445" s="16" t="n">
        <v>1.8579</v>
      </c>
      <c r="K2445" s="17" t="n">
        <v>1424</v>
      </c>
      <c r="L2445" s="16" t="n">
        <v>1</v>
      </c>
      <c r="M2445" s="18" t="n">
        <v>17871770.947104</v>
      </c>
      <c r="N2445" s="18" t="n">
        <v>18434542.478352</v>
      </c>
      <c r="O2445" s="19" t="n">
        <v>562771.5312479995</v>
      </c>
      <c r="P2445" s="20" t="n">
        <v>0.03148941047385082</v>
      </c>
      <c r="Q2445" s="27">
        <f>IF(O2445&gt;0,O2445,"")</f>
        <v/>
      </c>
      <c r="R2445" s="28">
        <f>IF(O2445&gt;0,P2445,"")</f>
        <v/>
      </c>
    </row>
    <row r="2446">
      <c r="A2446" t="inlineStr">
        <is>
          <t>430015</t>
        </is>
      </c>
      <c r="B2446" t="inlineStr">
        <is>
          <t>Avera St Mary'S Hospital</t>
        </is>
      </c>
      <c r="C2446" t="inlineStr">
        <is>
          <t>South Dakota</t>
        </is>
      </c>
      <c r="D2446" t="inlineStr">
        <is>
          <t>SD</t>
        </is>
      </c>
      <c r="E2446" t="inlineStr">
        <is>
          <t>West North Central</t>
        </is>
      </c>
      <c r="F2446" t="inlineStr">
        <is>
          <t>Sole Community Hospital (SCH)</t>
        </is>
      </c>
      <c r="G2446" s="16" t="n">
        <v>1</v>
      </c>
      <c r="H2446" s="16" t="n">
        <v>1</v>
      </c>
      <c r="I2446" s="16" t="n">
        <v>1.6211</v>
      </c>
      <c r="J2446" s="16" t="n">
        <v>1.6166</v>
      </c>
      <c r="K2446" s="17" t="n">
        <v>528</v>
      </c>
      <c r="L2446" s="16" t="n">
        <v>1</v>
      </c>
      <c r="M2446" s="18" t="n">
        <v>5779834.405487999</v>
      </c>
      <c r="N2446" s="18" t="n">
        <v>5947528.562975999</v>
      </c>
      <c r="O2446" s="19" t="n">
        <v>167694.1574879996</v>
      </c>
      <c r="P2446" s="20" t="n">
        <v>0.02901366124413058</v>
      </c>
      <c r="Q2446" s="27">
        <f>IF(O2446&gt;0,O2446,"")</f>
        <v/>
      </c>
      <c r="R2446" s="28">
        <f>IF(O2446&gt;0,P2446,"")</f>
        <v/>
      </c>
    </row>
    <row r="2447">
      <c r="A2447" t="inlineStr">
        <is>
          <t>430016</t>
        </is>
      </c>
      <c r="B2447" t="inlineStr">
        <is>
          <t>Avera Mckennan Hospital &amp; University Health Center</t>
        </is>
      </c>
      <c r="C2447" t="inlineStr">
        <is>
          <t>South Dakota</t>
        </is>
      </c>
      <c r="D2447" t="inlineStr">
        <is>
          <t>SD</t>
        </is>
      </c>
      <c r="E2447" t="inlineStr">
        <is>
          <t>West North Central</t>
        </is>
      </c>
      <c r="F2447" t="inlineStr">
        <is>
          <t>Rural Referral Center (RRC)</t>
        </is>
      </c>
      <c r="G2447" s="16" t="n">
        <v>1</v>
      </c>
      <c r="H2447" s="16" t="n">
        <v>1</v>
      </c>
      <c r="I2447" s="16" t="n">
        <v>2.0795</v>
      </c>
      <c r="J2447" s="16" t="n">
        <v>2.0845</v>
      </c>
      <c r="K2447" s="17" t="n">
        <v>6872</v>
      </c>
      <c r="L2447" s="16" t="n">
        <v>1</v>
      </c>
      <c r="M2447" s="18" t="n">
        <v>96496984.74563998</v>
      </c>
      <c r="N2447" s="18" t="n">
        <v>99812535.90307997</v>
      </c>
      <c r="O2447" s="19" t="n">
        <v>3315551.157439992</v>
      </c>
      <c r="P2447" s="20" t="n">
        <v>0.03435911667270825</v>
      </c>
      <c r="Q2447" s="27">
        <f>IF(O2447&gt;0,O2447,"")</f>
        <v/>
      </c>
      <c r="R2447" s="28">
        <f>IF(O2447&gt;0,P2447,"")</f>
        <v/>
      </c>
    </row>
    <row r="2448">
      <c r="A2448" t="inlineStr">
        <is>
          <t>430027</t>
        </is>
      </c>
      <c r="B2448" t="inlineStr">
        <is>
          <t>Sanford Usd Medical Center</t>
        </is>
      </c>
      <c r="C2448" t="inlineStr">
        <is>
          <t>South Dakota</t>
        </is>
      </c>
      <c r="D2448" t="inlineStr">
        <is>
          <t>SD</t>
        </is>
      </c>
      <c r="E2448" t="inlineStr">
        <is>
          <t>West North Central</t>
        </is>
      </c>
      <c r="F2448" t="inlineStr">
        <is>
          <t>Rural Referral Center (RRC)</t>
        </is>
      </c>
      <c r="G2448" s="16" t="n">
        <v>1</v>
      </c>
      <c r="H2448" s="16" t="n">
        <v>1</v>
      </c>
      <c r="I2448" s="16" t="n">
        <v>2.0329</v>
      </c>
      <c r="J2448" s="16" t="n">
        <v>2.0377</v>
      </c>
      <c r="K2448" s="17" t="n">
        <v>6856</v>
      </c>
      <c r="L2448" s="16" t="n">
        <v>1</v>
      </c>
      <c r="M2448" s="18" t="n">
        <v>94114923.237864</v>
      </c>
      <c r="N2448" s="18" t="n">
        <v>97344427.16034399</v>
      </c>
      <c r="O2448" s="19" t="n">
        <v>3229503.922479987</v>
      </c>
      <c r="P2448" s="20" t="n">
        <v>0.03431447225768659</v>
      </c>
      <c r="Q2448" s="27">
        <f>IF(O2448&gt;0,O2448,"")</f>
        <v/>
      </c>
      <c r="R2448" s="28">
        <f>IF(O2448&gt;0,P2448,"")</f>
        <v/>
      </c>
    </row>
    <row r="2449">
      <c r="A2449" t="inlineStr">
        <is>
          <t>430048</t>
        </is>
      </c>
      <c r="B2449" t="inlineStr">
        <is>
          <t>Monument Health Spearfish Hospital</t>
        </is>
      </c>
      <c r="C2449" t="inlineStr">
        <is>
          <t>South Dakota</t>
        </is>
      </c>
      <c r="D2449" t="inlineStr">
        <is>
          <t>SD</t>
        </is>
      </c>
      <c r="E2449" t="inlineStr">
        <is>
          <t>West North Central</t>
        </is>
      </c>
      <c r="F2449" t="inlineStr">
        <is>
          <t>Sole Community Hospital (SCH)</t>
        </is>
      </c>
      <c r="G2449" s="16" t="n">
        <v>1</v>
      </c>
      <c r="H2449" s="16" t="n">
        <v>1</v>
      </c>
      <c r="I2449" s="16" t="n">
        <v>1.4546</v>
      </c>
      <c r="J2449" s="16" t="n">
        <v>1.4616</v>
      </c>
      <c r="K2449" s="17" t="n">
        <v>359</v>
      </c>
      <c r="L2449" s="16" t="n">
        <v>1</v>
      </c>
      <c r="M2449" s="18" t="n">
        <v>3526222.395653999</v>
      </c>
      <c r="N2449" s="18" t="n">
        <v>3656141.726327999</v>
      </c>
      <c r="O2449" s="19" t="n">
        <v>129919.3306740001</v>
      </c>
      <c r="P2449" s="20" t="n">
        <v>0.03684377106620477</v>
      </c>
      <c r="Q2449" s="27">
        <f>IF(O2449&gt;0,O2449,"")</f>
        <v/>
      </c>
      <c r="R2449" s="28">
        <f>IF(O2449&gt;0,P2449,"")</f>
        <v/>
      </c>
    </row>
    <row r="2450">
      <c r="A2450" t="inlineStr">
        <is>
          <t>430077</t>
        </is>
      </c>
      <c r="B2450" t="inlineStr">
        <is>
          <t>Monument Health Rapid City Hospital</t>
        </is>
      </c>
      <c r="C2450" t="inlineStr">
        <is>
          <t>South Dakota</t>
        </is>
      </c>
      <c r="D2450" t="inlineStr">
        <is>
          <t>SD</t>
        </is>
      </c>
      <c r="E2450" t="inlineStr">
        <is>
          <t>West North Central</t>
        </is>
      </c>
      <c r="F2450" t="inlineStr">
        <is>
          <t>SCH/RRC</t>
        </is>
      </c>
      <c r="G2450" s="16" t="n">
        <v>1</v>
      </c>
      <c r="H2450" s="16" t="n">
        <v>1</v>
      </c>
      <c r="I2450" s="16" t="n">
        <v>2.0865</v>
      </c>
      <c r="J2450" s="16" t="n">
        <v>2.0865</v>
      </c>
      <c r="K2450" s="17" t="n">
        <v>6058</v>
      </c>
      <c r="L2450" s="16" t="n">
        <v>1</v>
      </c>
      <c r="M2450" s="18" t="n">
        <v>85353105.19436999</v>
      </c>
      <c r="N2450" s="18" t="n">
        <v>88073995.25378999</v>
      </c>
      <c r="O2450" s="19" t="n">
        <v>2720890.059420004</v>
      </c>
      <c r="P2450" s="20" t="n">
        <v>0.03187804419328236</v>
      </c>
      <c r="Q2450" s="27">
        <f>IF(O2450&gt;0,O2450,"")</f>
        <v/>
      </c>
      <c r="R2450" s="28">
        <f>IF(O2450&gt;0,P2450,"")</f>
        <v/>
      </c>
    </row>
    <row r="2451">
      <c r="A2451" t="inlineStr">
        <is>
          <t>430084</t>
        </is>
      </c>
      <c r="B2451" t="inlineStr">
        <is>
          <t>Phs Indian Hospital At Rosebud</t>
        </is>
      </c>
      <c r="C2451" t="inlineStr">
        <is>
          <t>South Dakota</t>
        </is>
      </c>
      <c r="D2451" t="inlineStr">
        <is>
          <t>SD</t>
        </is>
      </c>
      <c r="E2451" t="inlineStr">
        <is>
          <t>West North Central</t>
        </is>
      </c>
      <c r="F2451" t="inlineStr">
        <is>
          <t>Indian Health Service (IHS)</t>
        </is>
      </c>
      <c r="G2451" s="16" t="n">
        <v>1.4448</v>
      </c>
      <c r="H2451" s="16" t="n">
        <v>1.4448</v>
      </c>
      <c r="I2451" s="16" t="n">
        <v>0.9389999999999999</v>
      </c>
      <c r="J2451" s="16" t="n">
        <v>0.9241</v>
      </c>
      <c r="K2451" s="17" t="n">
        <v>100</v>
      </c>
      <c r="L2451" s="16" t="n">
        <v>1</v>
      </c>
      <c r="M2451" s="18" t="n">
        <v>820212.763951872</v>
      </c>
      <c r="N2451" s="18" t="n">
        <v>832929.5563353857</v>
      </c>
      <c r="O2451" s="19" t="n">
        <v>12716.79238351365</v>
      </c>
      <c r="P2451" s="20" t="n">
        <v>0.01550426053142942</v>
      </c>
      <c r="Q2451" s="27">
        <f>IF(O2451&gt;0,O2451,"")</f>
        <v/>
      </c>
      <c r="R2451" s="28">
        <f>IF(O2451&gt;0,P2451,"")</f>
        <v/>
      </c>
    </row>
    <row r="2452">
      <c r="A2452" t="inlineStr">
        <is>
          <t>430089</t>
        </is>
      </c>
      <c r="B2452" t="inlineStr">
        <is>
          <t>Dunes Surgical Hospital</t>
        </is>
      </c>
      <c r="C2452" t="inlineStr">
        <is>
          <t>South Dakota</t>
        </is>
      </c>
      <c r="D2452" t="inlineStr">
        <is>
          <t>SD</t>
        </is>
      </c>
      <c r="E2452" t="inlineStr">
        <is>
          <t>West North Central</t>
        </is>
      </c>
      <c r="F2452" t="inlineStr">
        <is>
          <t>IPPS</t>
        </is>
      </c>
      <c r="G2452" s="16" t="n">
        <v>1</v>
      </c>
      <c r="H2452" s="16" t="n">
        <v>1</v>
      </c>
      <c r="I2452" s="16" t="n">
        <v>3.5764</v>
      </c>
      <c r="J2452" s="16" t="n">
        <v>3.5894</v>
      </c>
      <c r="K2452" s="17" t="n">
        <v>173</v>
      </c>
      <c r="L2452" s="16" t="n">
        <v>1</v>
      </c>
      <c r="M2452" s="18" t="n">
        <v>4177955.951892</v>
      </c>
      <c r="N2452" s="18" t="n">
        <v>4326811.755994</v>
      </c>
      <c r="O2452" s="19" t="n">
        <v>148855.8041019998</v>
      </c>
      <c r="P2452" s="20" t="n">
        <v>0.03562885913974034</v>
      </c>
      <c r="Q2452" s="27">
        <f>IF(O2452&gt;0,O2452,"")</f>
        <v/>
      </c>
      <c r="R2452" s="28">
        <f>IF(O2452&gt;0,P2452,"")</f>
        <v/>
      </c>
    </row>
    <row r="2453">
      <c r="A2453" t="inlineStr">
        <is>
          <t>430090</t>
        </is>
      </c>
      <c r="B2453" t="inlineStr">
        <is>
          <t>Sioux Falls Specialty Hospital Llp</t>
        </is>
      </c>
      <c r="C2453" t="inlineStr">
        <is>
          <t>South Dakota</t>
        </is>
      </c>
      <c r="D2453" t="inlineStr">
        <is>
          <t>SD</t>
        </is>
      </c>
      <c r="E2453" t="inlineStr">
        <is>
          <t>West North Central</t>
        </is>
      </c>
      <c r="F2453" t="inlineStr">
        <is>
          <t>IPPS</t>
        </is>
      </c>
      <c r="G2453" s="16" t="n">
        <v>1</v>
      </c>
      <c r="H2453" s="16" t="n">
        <v>1</v>
      </c>
      <c r="I2453" s="16" t="n">
        <v>2.7048</v>
      </c>
      <c r="J2453" s="16" t="n">
        <v>2.8606</v>
      </c>
      <c r="K2453" s="17" t="n">
        <v>234</v>
      </c>
      <c r="L2453" s="16" t="n">
        <v>1</v>
      </c>
      <c r="M2453" s="18" t="n">
        <v>4273883.529552</v>
      </c>
      <c r="N2453" s="18" t="n">
        <v>4664155.607747999</v>
      </c>
      <c r="O2453" s="19" t="n">
        <v>390272.0781959994</v>
      </c>
      <c r="P2453" s="20" t="n">
        <v>0.09131556241470828</v>
      </c>
      <c r="Q2453" s="27">
        <f>IF(O2453&gt;0,O2453,"")</f>
        <v/>
      </c>
      <c r="R2453" s="28">
        <f>IF(O2453&gt;0,P2453,"")</f>
        <v/>
      </c>
    </row>
    <row r="2454">
      <c r="A2454" t="inlineStr">
        <is>
          <t>430091</t>
        </is>
      </c>
      <c r="B2454" t="inlineStr">
        <is>
          <t>Black Hills Surgical Hospital Llc</t>
        </is>
      </c>
      <c r="C2454" t="inlineStr">
        <is>
          <t>South Dakota</t>
        </is>
      </c>
      <c r="D2454" t="inlineStr">
        <is>
          <t>SD</t>
        </is>
      </c>
      <c r="E2454" t="inlineStr">
        <is>
          <t>West North Central</t>
        </is>
      </c>
      <c r="F2454" t="inlineStr">
        <is>
          <t>IPPS</t>
        </is>
      </c>
      <c r="G2454" s="16" t="n">
        <v>1</v>
      </c>
      <c r="H2454" s="16" t="n">
        <v>1</v>
      </c>
      <c r="I2454" s="16" t="n">
        <v>2.9554</v>
      </c>
      <c r="J2454" s="16" t="n">
        <v>3.0753</v>
      </c>
      <c r="K2454" s="17" t="n">
        <v>601</v>
      </c>
      <c r="L2454" s="16" t="n">
        <v>1</v>
      </c>
      <c r="M2454" s="18" t="n">
        <v>11993954.819994</v>
      </c>
      <c r="N2454" s="18" t="n">
        <v>12878402.657211</v>
      </c>
      <c r="O2454" s="19" t="n">
        <v>884447.8372169994</v>
      </c>
      <c r="P2454" s="20" t="n">
        <v>0.07374113463747747</v>
      </c>
      <c r="Q2454" s="27">
        <f>IF(O2454&gt;0,O2454,"")</f>
        <v/>
      </c>
      <c r="R2454" s="28">
        <f>IF(O2454&gt;0,P2454,"")</f>
        <v/>
      </c>
    </row>
    <row r="2455">
      <c r="A2455" t="inlineStr">
        <is>
          <t>430093</t>
        </is>
      </c>
      <c r="B2455" t="inlineStr">
        <is>
          <t>Same Day Surgery Center Llc</t>
        </is>
      </c>
      <c r="C2455" t="inlineStr">
        <is>
          <t>South Dakota</t>
        </is>
      </c>
      <c r="D2455" t="inlineStr">
        <is>
          <t>SD</t>
        </is>
      </c>
      <c r="E2455" t="inlineStr">
        <is>
          <t>West North Central</t>
        </is>
      </c>
      <c r="F2455" t="inlineStr">
        <is>
          <t>IPPS</t>
        </is>
      </c>
      <c r="G2455" s="16" t="n">
        <v>1</v>
      </c>
      <c r="H2455" s="16" t="n">
        <v>1</v>
      </c>
      <c r="I2455" s="16" t="n">
        <v>1.6272</v>
      </c>
      <c r="J2455" s="16" t="n">
        <v>1.6741</v>
      </c>
      <c r="K2455" s="17" t="n">
        <v>5</v>
      </c>
      <c r="L2455" s="16" t="n">
        <v>1</v>
      </c>
      <c r="M2455" s="18" t="n">
        <v>54939.23495999999</v>
      </c>
      <c r="N2455" s="18" t="n">
        <v>58324.55583499999</v>
      </c>
      <c r="O2455" s="19" t="n">
        <v>3385.320874999998</v>
      </c>
      <c r="P2455" s="20" t="n">
        <v>0.06161936687805668</v>
      </c>
      <c r="Q2455" s="27">
        <f>IF(O2455&gt;0,O2455,"")</f>
        <v/>
      </c>
      <c r="R2455" s="28">
        <f>IF(O2455&gt;0,P2455,"")</f>
        <v/>
      </c>
    </row>
    <row r="2456">
      <c r="A2456" t="inlineStr">
        <is>
          <t>430095</t>
        </is>
      </c>
      <c r="B2456" t="inlineStr">
        <is>
          <t>Avera Heart Hospital Of South Dakota</t>
        </is>
      </c>
      <c r="C2456" t="inlineStr">
        <is>
          <t>South Dakota</t>
        </is>
      </c>
      <c r="D2456" t="inlineStr">
        <is>
          <t>SD</t>
        </is>
      </c>
      <c r="E2456" t="inlineStr">
        <is>
          <t>West North Central</t>
        </is>
      </c>
      <c r="F2456" t="inlineStr">
        <is>
          <t>IPPS</t>
        </is>
      </c>
      <c r="G2456" s="16" t="n">
        <v>1</v>
      </c>
      <c r="H2456" s="16" t="n">
        <v>1</v>
      </c>
      <c r="I2456" s="16" t="n">
        <v>3.1903</v>
      </c>
      <c r="J2456" s="16" t="n">
        <v>3.2395</v>
      </c>
      <c r="K2456" s="17" t="n">
        <v>1675</v>
      </c>
      <c r="L2456" s="16" t="n">
        <v>1</v>
      </c>
      <c r="M2456" s="18" t="n">
        <v>36084276.569025</v>
      </c>
      <c r="N2456" s="18" t="n">
        <v>37808794.898875</v>
      </c>
      <c r="O2456" s="19" t="n">
        <v>1724518.329849996</v>
      </c>
      <c r="P2456" s="20" t="n">
        <v>0.04779140650225296</v>
      </c>
      <c r="Q2456" s="27">
        <f>IF(O2456&gt;0,O2456,"")</f>
        <v/>
      </c>
      <c r="R2456" s="28">
        <f>IF(O2456&gt;0,P2456,"")</f>
        <v/>
      </c>
    </row>
    <row r="2457">
      <c r="A2457" t="inlineStr">
        <is>
          <t>430097</t>
        </is>
      </c>
      <c r="B2457" t="inlineStr">
        <is>
          <t>Sanford Aberdeen Medical Center</t>
        </is>
      </c>
      <c r="C2457" t="inlineStr">
        <is>
          <t>South Dakota</t>
        </is>
      </c>
      <c r="D2457" t="inlineStr">
        <is>
          <t>SD</t>
        </is>
      </c>
      <c r="E2457" t="inlineStr">
        <is>
          <t>West North Central</t>
        </is>
      </c>
      <c r="F2457" t="inlineStr">
        <is>
          <t>IPPS</t>
        </is>
      </c>
      <c r="G2457" s="16" t="n">
        <v>1</v>
      </c>
      <c r="H2457" s="16" t="n">
        <v>1</v>
      </c>
      <c r="I2457" s="16" t="n">
        <v>1.4168</v>
      </c>
      <c r="J2457" s="16" t="n">
        <v>1.4063</v>
      </c>
      <c r="K2457" s="17" t="n">
        <v>457</v>
      </c>
      <c r="L2457" s="16" t="n">
        <v>1</v>
      </c>
      <c r="M2457" s="18" t="n">
        <v>4372163.716535999</v>
      </c>
      <c r="N2457" s="18" t="n">
        <v>4478104.420516999</v>
      </c>
      <c r="O2457" s="19" t="n">
        <v>105940.703981</v>
      </c>
      <c r="P2457" s="20" t="n">
        <v>0.02423072667208703</v>
      </c>
      <c r="Q2457" s="27">
        <f>IF(O2457&gt;0,O2457,"")</f>
        <v/>
      </c>
      <c r="R2457" s="28">
        <f>IF(O2457&gt;0,P2457,"")</f>
        <v/>
      </c>
    </row>
    <row r="2458">
      <c r="A2458" t="inlineStr">
        <is>
          <t>430098</t>
        </is>
      </c>
      <c r="B2458" t="inlineStr">
        <is>
          <t>Pine Ridge Ihs Hospital</t>
        </is>
      </c>
      <c r="C2458" t="inlineStr">
        <is>
          <t>South Dakota</t>
        </is>
      </c>
      <c r="D2458" t="inlineStr">
        <is>
          <t>SD</t>
        </is>
      </c>
      <c r="E2458" t="inlineStr">
        <is>
          <t>West North Central</t>
        </is>
      </c>
      <c r="F2458" t="inlineStr">
        <is>
          <t>Indian Health Service (IHS)</t>
        </is>
      </c>
      <c r="G2458" s="16" t="n">
        <v>1.4448</v>
      </c>
      <c r="H2458" s="16" t="n">
        <v>1.4448</v>
      </c>
      <c r="I2458" s="16" t="n">
        <v>1.0661</v>
      </c>
      <c r="J2458" s="16" t="n">
        <v>1.0479</v>
      </c>
      <c r="K2458" s="17" t="n">
        <v>153</v>
      </c>
      <c r="L2458" s="16" t="n">
        <v>1</v>
      </c>
      <c r="M2458" s="18" t="n">
        <v>1424788.185626314</v>
      </c>
      <c r="N2458" s="18" t="n">
        <v>1445108.894695695</v>
      </c>
      <c r="O2458" s="19" t="n">
        <v>20320.70906938054</v>
      </c>
      <c r="P2458" s="20" t="n">
        <v>0.01426226668243173</v>
      </c>
      <c r="Q2458" s="27">
        <f>IF(O2458&gt;0,O2458,"")</f>
        <v/>
      </c>
      <c r="R2458" s="28">
        <f>IF(O2458&gt;0,P2458,"")</f>
        <v/>
      </c>
    </row>
    <row r="2459">
      <c r="A2459" t="inlineStr">
        <is>
          <t>430099</t>
        </is>
      </c>
      <c r="B2459" t="inlineStr">
        <is>
          <t>Rehab &amp; Critical Care Hospital Of The Black Hills</t>
        </is>
      </c>
      <c r="C2459" t="inlineStr">
        <is>
          <t>South Dakota</t>
        </is>
      </c>
      <c r="D2459" t="inlineStr">
        <is>
          <t>SD</t>
        </is>
      </c>
      <c r="E2459" t="inlineStr">
        <is>
          <t>West North Central</t>
        </is>
      </c>
      <c r="F2459" t="inlineStr">
        <is>
          <t>IPPS</t>
        </is>
      </c>
      <c r="G2459" s="16" t="n">
        <v>1</v>
      </c>
      <c r="H2459" s="16" t="n">
        <v>1</v>
      </c>
      <c r="I2459" s="16" t="n">
        <v>1.7442</v>
      </c>
      <c r="J2459" s="16" t="n">
        <v>1.7239</v>
      </c>
      <c r="K2459" s="17" t="n">
        <v>10</v>
      </c>
      <c r="L2459" s="16" t="n">
        <v>1</v>
      </c>
      <c r="M2459" s="18" t="n">
        <v>117779.02362</v>
      </c>
      <c r="N2459" s="18" t="n">
        <v>120119.11093</v>
      </c>
      <c r="O2459" s="19" t="n">
        <v>2340.087310000003</v>
      </c>
      <c r="P2459" s="20" t="n">
        <v>0.01986845567297294</v>
      </c>
      <c r="Q2459" s="27">
        <f>IF(O2459&gt;0,O2459,"")</f>
        <v/>
      </c>
      <c r="R2459" s="28">
        <f>IF(O2459&gt;0,P2459,"")</f>
        <v/>
      </c>
    </row>
    <row r="2460">
      <c r="A2460" t="inlineStr">
        <is>
          <t>440002</t>
        </is>
      </c>
      <c r="B2460" t="inlineStr">
        <is>
          <t>Jackson-Madison County General Hospital</t>
        </is>
      </c>
      <c r="C2460" t="inlineStr">
        <is>
          <t>Tennessee</t>
        </is>
      </c>
      <c r="D2460" t="inlineStr">
        <is>
          <t>TN</t>
        </is>
      </c>
      <c r="E2460" t="inlineStr">
        <is>
          <t>East South Central</t>
        </is>
      </c>
      <c r="F2460" t="inlineStr">
        <is>
          <t>SCH/RRC</t>
        </is>
      </c>
      <c r="G2460" s="16" t="n">
        <v>0.8134</v>
      </c>
      <c r="H2460" s="16" t="n">
        <v>0.8273</v>
      </c>
      <c r="I2460" s="16" t="n">
        <v>1.9213</v>
      </c>
      <c r="J2460" s="16" t="n">
        <v>1.9208</v>
      </c>
      <c r="K2460" s="17" t="n">
        <v>6799</v>
      </c>
      <c r="L2460" s="16" t="n">
        <v>1</v>
      </c>
      <c r="M2460" s="18" t="n">
        <v>78003743.48043777</v>
      </c>
      <c r="N2460" s="18" t="n">
        <v>81253615.8385853</v>
      </c>
      <c r="O2460" s="19" t="n">
        <v>3249872.358147532</v>
      </c>
      <c r="P2460" s="20" t="n">
        <v>0.0416630306847075</v>
      </c>
      <c r="Q2460" s="27">
        <f>IF(O2460&gt;0,O2460,"")</f>
        <v/>
      </c>
      <c r="R2460" s="28">
        <f>IF(O2460&gt;0,P2460,"")</f>
        <v/>
      </c>
    </row>
    <row r="2461">
      <c r="A2461" t="inlineStr">
        <is>
          <t>440003</t>
        </is>
      </c>
      <c r="B2461" t="inlineStr">
        <is>
          <t>Highpoint Health-Sumner With Ascension Saint Thoma</t>
        </is>
      </c>
      <c r="C2461" t="inlineStr">
        <is>
          <t>Tennessee</t>
        </is>
      </c>
      <c r="D2461" t="inlineStr">
        <is>
          <t>TN</t>
        </is>
      </c>
      <c r="E2461" t="inlineStr">
        <is>
          <t>East South Central</t>
        </is>
      </c>
      <c r="F2461" t="inlineStr">
        <is>
          <t>IPPS</t>
        </is>
      </c>
      <c r="G2461" s="16" t="n">
        <v>0.8984</v>
      </c>
      <c r="H2461" s="16" t="n">
        <v>0.9131</v>
      </c>
      <c r="I2461" s="16" t="n">
        <v>1.4522</v>
      </c>
      <c r="J2461" s="16" t="n">
        <v>1.4425</v>
      </c>
      <c r="K2461" s="17" t="n">
        <v>1755</v>
      </c>
      <c r="L2461" s="16" t="n">
        <v>1</v>
      </c>
      <c r="M2461" s="18" t="n">
        <v>16125697.90706227</v>
      </c>
      <c r="N2461" s="18" t="n">
        <v>16689376.92582567</v>
      </c>
      <c r="O2461" s="19" t="n">
        <v>563679.0187634043</v>
      </c>
      <c r="P2461" s="20" t="n">
        <v>0.03495532546945088</v>
      </c>
      <c r="Q2461" s="27">
        <f>IF(O2461&gt;0,O2461,"")</f>
        <v/>
      </c>
      <c r="R2461" s="28">
        <f>IF(O2461&gt;0,P2461,"")</f>
        <v/>
      </c>
    </row>
    <row r="2462">
      <c r="A2462" t="inlineStr">
        <is>
          <t>440006</t>
        </is>
      </c>
      <c r="B2462" t="inlineStr">
        <is>
          <t>Tristar Skyline Medical Center</t>
        </is>
      </c>
      <c r="C2462" t="inlineStr">
        <is>
          <t>Tennessee</t>
        </is>
      </c>
      <c r="D2462" t="inlineStr">
        <is>
          <t>TN</t>
        </is>
      </c>
      <c r="E2462" t="inlineStr">
        <is>
          <t>East South Central</t>
        </is>
      </c>
      <c r="F2462" t="inlineStr">
        <is>
          <t>IPPS</t>
        </is>
      </c>
      <c r="G2462" s="16" t="n">
        <v>0.8984</v>
      </c>
      <c r="H2462" s="16" t="n">
        <v>0.9131</v>
      </c>
      <c r="I2462" s="16" t="n">
        <v>2.092</v>
      </c>
      <c r="J2462" s="16" t="n">
        <v>2.0937</v>
      </c>
      <c r="K2462" s="17" t="n">
        <v>2439</v>
      </c>
      <c r="L2462" s="16" t="n">
        <v>1</v>
      </c>
      <c r="M2462" s="18" t="n">
        <v>32284082.38551102</v>
      </c>
      <c r="N2462" s="18" t="n">
        <v>33664598.09007484</v>
      </c>
      <c r="O2462" s="19" t="n">
        <v>1380515.704563826</v>
      </c>
      <c r="P2462" s="20" t="n">
        <v>0.04276149738681738</v>
      </c>
      <c r="Q2462" s="27">
        <f>IF(O2462&gt;0,O2462,"")</f>
        <v/>
      </c>
      <c r="R2462" s="28">
        <f>IF(O2462&gt;0,P2462,"")</f>
        <v/>
      </c>
    </row>
    <row r="2463">
      <c r="A2463" t="inlineStr">
        <is>
          <t>440007</t>
        </is>
      </c>
      <c r="B2463" t="inlineStr">
        <is>
          <t>Unity Medical Center</t>
        </is>
      </c>
      <c r="C2463" t="inlineStr">
        <is>
          <t>Tennessee</t>
        </is>
      </c>
      <c r="D2463" t="inlineStr">
        <is>
          <t>TN</t>
        </is>
      </c>
      <c r="E2463" t="inlineStr">
        <is>
          <t>East South Central</t>
        </is>
      </c>
      <c r="F2463" t="inlineStr">
        <is>
          <t>IPPS</t>
        </is>
      </c>
      <c r="G2463" s="16" t="n">
        <v>0.8249</v>
      </c>
      <c r="H2463" s="16" t="n">
        <v>0.8388</v>
      </c>
      <c r="I2463" s="16" t="n">
        <v>1.3331</v>
      </c>
      <c r="J2463" s="16" t="n">
        <v>1.3165</v>
      </c>
      <c r="K2463" s="17" t="n">
        <v>203</v>
      </c>
      <c r="L2463" s="16" t="n">
        <v>1</v>
      </c>
      <c r="M2463" s="18" t="n">
        <v>1629001.848240364</v>
      </c>
      <c r="N2463" s="18" t="n">
        <v>1676048.07715582</v>
      </c>
      <c r="O2463" s="19" t="n">
        <v>47046.22891545529</v>
      </c>
      <c r="P2463" s="20" t="n">
        <v>0.02888040241714537</v>
      </c>
      <c r="Q2463" s="27">
        <f>IF(O2463&gt;0,O2463,"")</f>
        <v/>
      </c>
      <c r="R2463" s="28">
        <f>IF(O2463&gt;0,P2463,"")</f>
        <v/>
      </c>
    </row>
    <row r="2464">
      <c r="A2464" t="inlineStr">
        <is>
          <t>440008</t>
        </is>
      </c>
      <c r="B2464" t="inlineStr">
        <is>
          <t>Henderson County Community Hospital</t>
        </is>
      </c>
      <c r="C2464" t="inlineStr">
        <is>
          <t>Tennessee</t>
        </is>
      </c>
      <c r="D2464" t="inlineStr">
        <is>
          <t>TN</t>
        </is>
      </c>
      <c r="E2464" t="inlineStr">
        <is>
          <t>East South Central</t>
        </is>
      </c>
      <c r="F2464" t="inlineStr">
        <is>
          <t>IPPS</t>
        </is>
      </c>
      <c r="G2464" s="16" t="n">
        <v>0.8134</v>
      </c>
      <c r="H2464" s="16" t="n">
        <v>0.8273</v>
      </c>
      <c r="I2464" s="16" t="n">
        <v>2.2232</v>
      </c>
      <c r="J2464" s="16" t="n">
        <v>2.2685</v>
      </c>
      <c r="K2464" s="17" t="n">
        <v>281</v>
      </c>
      <c r="L2464" s="16" t="n">
        <v>1</v>
      </c>
      <c r="M2464" s="18" t="n">
        <v>3730440.136943078</v>
      </c>
      <c r="N2464" s="18" t="n">
        <v>3966072.161054937</v>
      </c>
      <c r="O2464" s="19" t="n">
        <v>235632.024111859</v>
      </c>
      <c r="P2464" s="20" t="n">
        <v>0.06316467104735489</v>
      </c>
      <c r="Q2464" s="27">
        <f>IF(O2464&gt;0,O2464,"")</f>
        <v/>
      </c>
      <c r="R2464" s="28">
        <f>IF(O2464&gt;0,P2464,"")</f>
        <v/>
      </c>
    </row>
    <row r="2465">
      <c r="A2465" t="inlineStr">
        <is>
          <t>440009</t>
        </is>
      </c>
      <c r="B2465" t="inlineStr">
        <is>
          <t>Cumberland Medical Center</t>
        </is>
      </c>
      <c r="C2465" t="inlineStr">
        <is>
          <t>Tennessee</t>
        </is>
      </c>
      <c r="D2465" t="inlineStr">
        <is>
          <t>TN</t>
        </is>
      </c>
      <c r="E2465" t="inlineStr">
        <is>
          <t>East South Central</t>
        </is>
      </c>
      <c r="F2465" t="inlineStr">
        <is>
          <t>Sole Community Hospital (SCH)</t>
        </is>
      </c>
      <c r="G2465" s="16" t="n">
        <v>0.8134</v>
      </c>
      <c r="H2465" s="16" t="n">
        <v>0.8273</v>
      </c>
      <c r="I2465" s="16" t="n">
        <v>1.5118</v>
      </c>
      <c r="J2465" s="16" t="n">
        <v>1.5013</v>
      </c>
      <c r="K2465" s="17" t="n">
        <v>1376</v>
      </c>
      <c r="L2465" s="16" t="n">
        <v>1</v>
      </c>
      <c r="M2465" s="18" t="n">
        <v>12421899.07572239</v>
      </c>
      <c r="N2465" s="18" t="n">
        <v>12852908.82369177</v>
      </c>
      <c r="O2465" s="19" t="n">
        <v>431009.7479693815</v>
      </c>
      <c r="P2465" s="20" t="n">
        <v>0.03469757283825913</v>
      </c>
      <c r="Q2465" s="27">
        <f>IF(O2465&gt;0,O2465,"")</f>
        <v/>
      </c>
      <c r="R2465" s="28">
        <f>IF(O2465&gt;0,P2465,"")</f>
        <v/>
      </c>
    </row>
    <row r="2466">
      <c r="A2466" t="inlineStr">
        <is>
          <t>440011</t>
        </is>
      </c>
      <c r="B2466" t="inlineStr">
        <is>
          <t>Blount Memorial Hospital</t>
        </is>
      </c>
      <c r="C2466" t="inlineStr">
        <is>
          <t>Tennessee</t>
        </is>
      </c>
      <c r="D2466" t="inlineStr">
        <is>
          <t>TN</t>
        </is>
      </c>
      <c r="E2466" t="inlineStr">
        <is>
          <t>East South Central</t>
        </is>
      </c>
      <c r="F2466" t="inlineStr">
        <is>
          <t>Rural Referral Center (RRC)</t>
        </is>
      </c>
      <c r="G2466" s="16" t="n">
        <v>0.8898</v>
      </c>
      <c r="H2466" s="16" t="n">
        <v>0.9171</v>
      </c>
      <c r="I2466" s="16" t="n">
        <v>1.5929</v>
      </c>
      <c r="J2466" s="16" t="n">
        <v>1.5915</v>
      </c>
      <c r="K2466" s="17" t="n">
        <v>1939</v>
      </c>
      <c r="L2466" s="16" t="n">
        <v>1</v>
      </c>
      <c r="M2466" s="18" t="n">
        <v>19431346.54142702</v>
      </c>
      <c r="N2466" s="18" t="n">
        <v>20397104.80570909</v>
      </c>
      <c r="O2466" s="19" t="n">
        <v>965758.2642820776</v>
      </c>
      <c r="P2466" s="20" t="n">
        <v>0.049701046822623</v>
      </c>
      <c r="Q2466" s="27">
        <f>IF(O2466&gt;0,O2466,"")</f>
        <v/>
      </c>
      <c r="R2466" s="28">
        <f>IF(O2466&gt;0,P2466,"")</f>
        <v/>
      </c>
    </row>
    <row r="2467">
      <c r="A2467" t="inlineStr">
        <is>
          <t>440012</t>
        </is>
      </c>
      <c r="B2467" t="inlineStr">
        <is>
          <t>Bristol Regional Medical Center</t>
        </is>
      </c>
      <c r="C2467" t="inlineStr">
        <is>
          <t>Tennessee</t>
        </is>
      </c>
      <c r="D2467" t="inlineStr">
        <is>
          <t>TN</t>
        </is>
      </c>
      <c r="E2467" t="inlineStr">
        <is>
          <t>East South Central</t>
        </is>
      </c>
      <c r="F2467" t="inlineStr">
        <is>
          <t>Rural Referral Center (RRC)</t>
        </is>
      </c>
      <c r="G2467" s="16" t="n">
        <v>0.8809</v>
      </c>
      <c r="H2467" s="16" t="n">
        <v>0.9012</v>
      </c>
      <c r="I2467" s="16" t="n">
        <v>1.6344</v>
      </c>
      <c r="J2467" s="16" t="n">
        <v>1.63</v>
      </c>
      <c r="K2467" s="17" t="n">
        <v>2970</v>
      </c>
      <c r="L2467" s="16" t="n">
        <v>1</v>
      </c>
      <c r="M2467" s="18" t="n">
        <v>30357887.90040627</v>
      </c>
      <c r="N2467" s="18" t="n">
        <v>31665858.542326</v>
      </c>
      <c r="O2467" s="19" t="n">
        <v>1307970.641919725</v>
      </c>
      <c r="P2467" s="20" t="n">
        <v>0.04308503431499331</v>
      </c>
      <c r="Q2467" s="27">
        <f>IF(O2467&gt;0,O2467,"")</f>
        <v/>
      </c>
      <c r="R2467" s="28">
        <f>IF(O2467&gt;0,P2467,"")</f>
        <v/>
      </c>
    </row>
    <row r="2468">
      <c r="A2468" t="inlineStr">
        <is>
          <t>440015</t>
        </is>
      </c>
      <c r="B2468" t="inlineStr">
        <is>
          <t>University Of Tn Medical Center (The)</t>
        </is>
      </c>
      <c r="C2468" t="inlineStr">
        <is>
          <t>Tennessee</t>
        </is>
      </c>
      <c r="D2468" t="inlineStr">
        <is>
          <t>TN</t>
        </is>
      </c>
      <c r="E2468" t="inlineStr">
        <is>
          <t>East South Central</t>
        </is>
      </c>
      <c r="F2468" t="inlineStr">
        <is>
          <t>Rural Referral Center (RRC)</t>
        </is>
      </c>
      <c r="G2468" s="16" t="n">
        <v>0.8134</v>
      </c>
      <c r="H2468" s="16" t="n">
        <v>0.8273</v>
      </c>
      <c r="I2468" s="16" t="n">
        <v>2.1395</v>
      </c>
      <c r="J2468" s="16" t="n">
        <v>2.1453</v>
      </c>
      <c r="K2468" s="17" t="n">
        <v>6550</v>
      </c>
      <c r="L2468" s="16" t="n">
        <v>1</v>
      </c>
      <c r="M2468" s="18" t="n">
        <v>83681375.90149726</v>
      </c>
      <c r="N2468" s="18" t="n">
        <v>87426852.01483427</v>
      </c>
      <c r="O2468" s="19" t="n">
        <v>3745476.11333701</v>
      </c>
      <c r="P2468" s="20" t="n">
        <v>0.04475877784019556</v>
      </c>
      <c r="Q2468" s="27">
        <f>IF(O2468&gt;0,O2468,"")</f>
        <v/>
      </c>
      <c r="R2468" s="28">
        <f>IF(O2468&gt;0,P2468,"")</f>
        <v/>
      </c>
    </row>
    <row r="2469">
      <c r="A2469" t="inlineStr">
        <is>
          <t>440016</t>
        </is>
      </c>
      <c r="B2469" t="inlineStr">
        <is>
          <t>Baptist Memorial Hospital - Carroll County</t>
        </is>
      </c>
      <c r="C2469" t="inlineStr">
        <is>
          <t>Tennessee</t>
        </is>
      </c>
      <c r="D2469" t="inlineStr">
        <is>
          <t>TN</t>
        </is>
      </c>
      <c r="E2469" t="inlineStr">
        <is>
          <t>East South Central</t>
        </is>
      </c>
      <c r="F2469" t="inlineStr">
        <is>
          <t>IPPS</t>
        </is>
      </c>
      <c r="G2469" s="16" t="n">
        <v>0.8134</v>
      </c>
      <c r="H2469" s="16" t="n">
        <v>0.8273</v>
      </c>
      <c r="I2469" s="16" t="n">
        <v>1.4707</v>
      </c>
      <c r="J2469" s="16" t="n">
        <v>1.4574</v>
      </c>
      <c r="K2469" s="17" t="n">
        <v>380</v>
      </c>
      <c r="L2469" s="16" t="n">
        <v>1</v>
      </c>
      <c r="M2469" s="18" t="n">
        <v>3337205.19166504</v>
      </c>
      <c r="N2469" s="18" t="n">
        <v>3445703.230391407</v>
      </c>
      <c r="O2469" s="19" t="n">
        <v>108498.0387263675</v>
      </c>
      <c r="P2469" s="20" t="n">
        <v>0.03251164746997003</v>
      </c>
      <c r="Q2469" s="27">
        <f>IF(O2469&gt;0,O2469,"")</f>
        <v/>
      </c>
      <c r="R2469" s="28">
        <f>IF(O2469&gt;0,P2469,"")</f>
        <v/>
      </c>
    </row>
    <row r="2470">
      <c r="A2470" t="inlineStr">
        <is>
          <t>440017</t>
        </is>
      </c>
      <c r="B2470" t="inlineStr">
        <is>
          <t>Holston Valley Medical Center</t>
        </is>
      </c>
      <c r="C2470" t="inlineStr">
        <is>
          <t>Tennessee</t>
        </is>
      </c>
      <c r="D2470" t="inlineStr">
        <is>
          <t>TN</t>
        </is>
      </c>
      <c r="E2470" t="inlineStr">
        <is>
          <t>East South Central</t>
        </is>
      </c>
      <c r="F2470" t="inlineStr">
        <is>
          <t>Rural Referral Center (RRC)</t>
        </is>
      </c>
      <c r="G2470" s="16" t="n">
        <v>0.8809</v>
      </c>
      <c r="H2470" s="16" t="n">
        <v>0.9012</v>
      </c>
      <c r="I2470" s="16" t="n">
        <v>2.0144</v>
      </c>
      <c r="J2470" s="16" t="n">
        <v>2.0189</v>
      </c>
      <c r="K2470" s="17" t="n">
        <v>2932</v>
      </c>
      <c r="L2470" s="16" t="n">
        <v>1</v>
      </c>
      <c r="M2470" s="18" t="n">
        <v>36937409.03929322</v>
      </c>
      <c r="N2470" s="18" t="n">
        <v>38719165.41904752</v>
      </c>
      <c r="O2470" s="19" t="n">
        <v>1781756.379754297</v>
      </c>
      <c r="P2470" s="20" t="n">
        <v>0.04823717813718074</v>
      </c>
      <c r="Q2470" s="27">
        <f>IF(O2470&gt;0,O2470,"")</f>
        <v/>
      </c>
      <c r="R2470" s="28">
        <f>IF(O2470&gt;0,P2470,"")</f>
        <v/>
      </c>
    </row>
    <row r="2471">
      <c r="A2471" t="inlineStr">
        <is>
          <t>440018</t>
        </is>
      </c>
      <c r="B2471" t="inlineStr">
        <is>
          <t>Sycamore Shoals Hospital</t>
        </is>
      </c>
      <c r="C2471" t="inlineStr">
        <is>
          <t>Tennessee</t>
        </is>
      </c>
      <c r="D2471" t="inlineStr">
        <is>
          <t>TN</t>
        </is>
      </c>
      <c r="E2471" t="inlineStr">
        <is>
          <t>East South Central</t>
        </is>
      </c>
      <c r="F2471" t="inlineStr">
        <is>
          <t>IPPS</t>
        </is>
      </c>
      <c r="G2471" s="16" t="n">
        <v>0.8134</v>
      </c>
      <c r="H2471" s="16" t="n">
        <v>0.8273</v>
      </c>
      <c r="I2471" s="16" t="n">
        <v>1.3999</v>
      </c>
      <c r="J2471" s="16" t="n">
        <v>1.3956</v>
      </c>
      <c r="K2471" s="17" t="n">
        <v>602</v>
      </c>
      <c r="L2471" s="16" t="n">
        <v>1</v>
      </c>
      <c r="M2471" s="18" t="n">
        <v>5032325.523082023</v>
      </c>
      <c r="N2471" s="18" t="n">
        <v>5227246.256594688</v>
      </c>
      <c r="O2471" s="19" t="n">
        <v>194920.7335126651</v>
      </c>
      <c r="P2471" s="20" t="n">
        <v>0.03873372909177126</v>
      </c>
      <c r="Q2471" s="27">
        <f>IF(O2471&gt;0,O2471,"")</f>
        <v/>
      </c>
      <c r="R2471" s="28">
        <f>IF(O2471&gt;0,P2471,"")</f>
        <v/>
      </c>
    </row>
    <row r="2472">
      <c r="A2472" t="inlineStr">
        <is>
          <t>440020</t>
        </is>
      </c>
      <c r="B2472" t="inlineStr">
        <is>
          <t>Southern Tennessee Regional Health System Pulaski</t>
        </is>
      </c>
      <c r="C2472" t="inlineStr">
        <is>
          <t>Tennessee</t>
        </is>
      </c>
      <c r="D2472" t="inlineStr">
        <is>
          <t>TN</t>
        </is>
      </c>
      <c r="E2472" t="inlineStr">
        <is>
          <t>East South Central</t>
        </is>
      </c>
      <c r="F2472" t="inlineStr">
        <is>
          <t>IPPS</t>
        </is>
      </c>
      <c r="G2472" s="16" t="n">
        <v>0.882</v>
      </c>
      <c r="H2472" s="16" t="n">
        <v>0.9131</v>
      </c>
      <c r="I2472" s="16" t="n">
        <v>1.3613</v>
      </c>
      <c r="J2472" s="16" t="n">
        <v>1.3434</v>
      </c>
      <c r="K2472" s="17" t="n">
        <v>320</v>
      </c>
      <c r="L2472" s="16" t="n">
        <v>1</v>
      </c>
      <c r="M2472" s="18" t="n">
        <v>2726341.528650278</v>
      </c>
      <c r="N2472" s="18" t="n">
        <v>2834017.338088984</v>
      </c>
      <c r="O2472" s="19" t="n">
        <v>107675.8094387059</v>
      </c>
      <c r="P2472" s="20" t="n">
        <v>0.03949461514897316</v>
      </c>
      <c r="Q2472" s="27">
        <f>IF(O2472&gt;0,O2472,"")</f>
        <v/>
      </c>
      <c r="R2472" s="28">
        <f>IF(O2472&gt;0,P2472,"")</f>
        <v/>
      </c>
    </row>
    <row r="2473">
      <c r="A2473" t="inlineStr">
        <is>
          <t>440029</t>
        </is>
      </c>
      <c r="B2473" t="inlineStr">
        <is>
          <t>Williamson Medical Center</t>
        </is>
      </c>
      <c r="C2473" t="inlineStr">
        <is>
          <t>Tennessee</t>
        </is>
      </c>
      <c r="D2473" t="inlineStr">
        <is>
          <t>TN</t>
        </is>
      </c>
      <c r="E2473" t="inlineStr">
        <is>
          <t>East South Central</t>
        </is>
      </c>
      <c r="F2473" t="inlineStr">
        <is>
          <t>IPPS</t>
        </is>
      </c>
      <c r="G2473" s="16" t="n">
        <v>0.8984</v>
      </c>
      <c r="H2473" s="16" t="n">
        <v>0.9131</v>
      </c>
      <c r="I2473" s="16" t="n">
        <v>1.8101</v>
      </c>
      <c r="J2473" s="16" t="n">
        <v>1.8048</v>
      </c>
      <c r="K2473" s="17" t="n">
        <v>2213</v>
      </c>
      <c r="L2473" s="16" t="n">
        <v>1</v>
      </c>
      <c r="M2473" s="18" t="n">
        <v>25345388.27409203</v>
      </c>
      <c r="N2473" s="18" t="n">
        <v>26330413.3409534</v>
      </c>
      <c r="O2473" s="19" t="n">
        <v>985025.0668613762</v>
      </c>
      <c r="P2473" s="20" t="n">
        <v>0.03886407484505833</v>
      </c>
      <c r="Q2473" s="27">
        <f>IF(O2473&gt;0,O2473,"")</f>
        <v/>
      </c>
      <c r="R2473" s="28">
        <f>IF(O2473&gt;0,P2473,"")</f>
        <v/>
      </c>
    </row>
    <row r="2474">
      <c r="A2474" t="inlineStr">
        <is>
          <t>440030</t>
        </is>
      </c>
      <c r="B2474" t="inlineStr">
        <is>
          <t>Morristown Hamblen Hospital Association</t>
        </is>
      </c>
      <c r="C2474" t="inlineStr">
        <is>
          <t>Tennessee</t>
        </is>
      </c>
      <c r="D2474" t="inlineStr">
        <is>
          <t>TN</t>
        </is>
      </c>
      <c r="E2474" t="inlineStr">
        <is>
          <t>East South Central</t>
        </is>
      </c>
      <c r="F2474" t="inlineStr">
        <is>
          <t>IPPS</t>
        </is>
      </c>
      <c r="G2474" s="16" t="n">
        <v>0.8134</v>
      </c>
      <c r="H2474" s="16" t="n">
        <v>0.8273</v>
      </c>
      <c r="I2474" s="16" t="n">
        <v>1.5151</v>
      </c>
      <c r="J2474" s="16" t="n">
        <v>1.5012</v>
      </c>
      <c r="K2474" s="17" t="n">
        <v>1134</v>
      </c>
      <c r="L2474" s="16" t="n">
        <v>1</v>
      </c>
      <c r="M2474" s="18" t="n">
        <v>10259579.81054705</v>
      </c>
      <c r="N2474" s="18" t="n">
        <v>10591735.29618661</v>
      </c>
      <c r="O2474" s="19" t="n">
        <v>332155.4856395572</v>
      </c>
      <c r="P2474" s="20" t="n">
        <v>0.03237515490625598</v>
      </c>
      <c r="Q2474" s="27">
        <f>IF(O2474&gt;0,O2474,"")</f>
        <v/>
      </c>
      <c r="R2474" s="28">
        <f>IF(O2474&gt;0,P2474,"")</f>
        <v/>
      </c>
    </row>
    <row r="2475">
      <c r="A2475" t="inlineStr">
        <is>
          <t>440031</t>
        </is>
      </c>
      <c r="B2475" t="inlineStr">
        <is>
          <t>Roane Medical Center</t>
        </is>
      </c>
      <c r="C2475" t="inlineStr">
        <is>
          <t>Tennessee</t>
        </is>
      </c>
      <c r="D2475" t="inlineStr">
        <is>
          <t>TN</t>
        </is>
      </c>
      <c r="E2475" t="inlineStr">
        <is>
          <t>East South Central</t>
        </is>
      </c>
      <c r="F2475" t="inlineStr">
        <is>
          <t>IPPS</t>
        </is>
      </c>
      <c r="G2475" s="16" t="n">
        <v>0.8134</v>
      </c>
      <c r="H2475" s="16" t="n">
        <v>0.8273</v>
      </c>
      <c r="I2475" s="16" t="n">
        <v>1.3445</v>
      </c>
      <c r="J2475" s="16" t="n">
        <v>1.3284</v>
      </c>
      <c r="K2475" s="17" t="n">
        <v>539</v>
      </c>
      <c r="L2475" s="16" t="n">
        <v>1</v>
      </c>
      <c r="M2475" s="18" t="n">
        <v>4327377.6055877</v>
      </c>
      <c r="N2475" s="18" t="n">
        <v>4454850.563557305</v>
      </c>
      <c r="O2475" s="19" t="n">
        <v>127472.957969605</v>
      </c>
      <c r="P2475" s="20" t="n">
        <v>0.02945732256066729</v>
      </c>
      <c r="Q2475" s="27">
        <f>IF(O2475&gt;0,O2475,"")</f>
        <v/>
      </c>
      <c r="R2475" s="28">
        <f>IF(O2475&gt;0,P2475,"")</f>
        <v/>
      </c>
    </row>
    <row r="2476">
      <c r="A2476" t="inlineStr">
        <is>
          <t>440032</t>
        </is>
      </c>
      <c r="B2476" t="inlineStr">
        <is>
          <t>Hawkins County Memorial Hospital</t>
        </is>
      </c>
      <c r="C2476" t="inlineStr">
        <is>
          <t>Tennessee</t>
        </is>
      </c>
      <c r="D2476" t="inlineStr">
        <is>
          <t>TN</t>
        </is>
      </c>
      <c r="E2476" t="inlineStr">
        <is>
          <t>East South Central</t>
        </is>
      </c>
      <c r="F2476" t="inlineStr">
        <is>
          <t>IPPS</t>
        </is>
      </c>
      <c r="G2476" s="16" t="n">
        <v>0.8134</v>
      </c>
      <c r="H2476" s="16" t="n">
        <v>0.8273</v>
      </c>
      <c r="I2476" s="16" t="n">
        <v>1.1885</v>
      </c>
      <c r="J2476" s="16" t="n">
        <v>1.1685</v>
      </c>
      <c r="K2476" s="17" t="n">
        <v>67</v>
      </c>
      <c r="L2476" s="16" t="n">
        <v>1</v>
      </c>
      <c r="M2476" s="18" t="n">
        <v>475498.5646106424</v>
      </c>
      <c r="N2476" s="18" t="n">
        <v>487101.007301626</v>
      </c>
      <c r="O2476" s="19" t="n">
        <v>11602.44269098353</v>
      </c>
      <c r="P2476" s="20" t="n">
        <v>0.02440058404904772</v>
      </c>
      <c r="Q2476" s="27">
        <f>IF(O2476&gt;0,O2476,"")</f>
        <v/>
      </c>
      <c r="R2476" s="28">
        <f>IF(O2476&gt;0,P2476,"")</f>
        <v/>
      </c>
    </row>
    <row r="2477">
      <c r="A2477" t="inlineStr">
        <is>
          <t>440033</t>
        </is>
      </c>
      <c r="B2477" t="inlineStr">
        <is>
          <t>Tennova Healthcare Lafollette Medical Center</t>
        </is>
      </c>
      <c r="C2477" t="inlineStr">
        <is>
          <t>Tennessee</t>
        </is>
      </c>
      <c r="D2477" t="inlineStr">
        <is>
          <t>TN</t>
        </is>
      </c>
      <c r="E2477" t="inlineStr">
        <is>
          <t>East South Central</t>
        </is>
      </c>
      <c r="F2477" t="inlineStr">
        <is>
          <t>Sole Community Hospital (SCH)</t>
        </is>
      </c>
      <c r="G2477" s="16" t="n">
        <v>0.8134</v>
      </c>
      <c r="H2477" s="16" t="n">
        <v>0.8273</v>
      </c>
      <c r="I2477" s="16" t="n">
        <v>1.3575</v>
      </c>
      <c r="J2477" s="16" t="n">
        <v>1.3427</v>
      </c>
      <c r="K2477" s="17" t="n">
        <v>295</v>
      </c>
      <c r="L2477" s="16" t="n">
        <v>1</v>
      </c>
      <c r="M2477" s="18" t="n">
        <v>2391316.584059794</v>
      </c>
      <c r="N2477" s="18" t="n">
        <v>2464430.148853275</v>
      </c>
      <c r="O2477" s="19" t="n">
        <v>73113.56479348056</v>
      </c>
      <c r="P2477" s="20" t="n">
        <v>0.03057460700973099</v>
      </c>
      <c r="Q2477" s="27">
        <f>IF(O2477&gt;0,O2477,"")</f>
        <v/>
      </c>
      <c r="R2477" s="28">
        <f>IF(O2477&gt;0,P2477,"")</f>
        <v/>
      </c>
    </row>
    <row r="2478">
      <c r="A2478" t="inlineStr">
        <is>
          <t>440034</t>
        </is>
      </c>
      <c r="B2478" t="inlineStr">
        <is>
          <t>Methodist Medical Center Of Oak Ridge</t>
        </is>
      </c>
      <c r="C2478" t="inlineStr">
        <is>
          <t>Tennessee</t>
        </is>
      </c>
      <c r="D2478" t="inlineStr">
        <is>
          <t>TN</t>
        </is>
      </c>
      <c r="E2478" t="inlineStr">
        <is>
          <t>East South Central</t>
        </is>
      </c>
      <c r="F2478" t="inlineStr">
        <is>
          <t>IPPS</t>
        </is>
      </c>
      <c r="G2478" s="16" t="n">
        <v>0.8134</v>
      </c>
      <c r="H2478" s="16" t="n">
        <v>0.8273</v>
      </c>
      <c r="I2478" s="16" t="n">
        <v>1.759</v>
      </c>
      <c r="J2478" s="16" t="n">
        <v>1.7552</v>
      </c>
      <c r="K2478" s="17" t="n">
        <v>1825</v>
      </c>
      <c r="L2478" s="16" t="n">
        <v>1</v>
      </c>
      <c r="M2478" s="18" t="n">
        <v>19169197.40358748</v>
      </c>
      <c r="N2478" s="18" t="n">
        <v>19929893.92739588</v>
      </c>
      <c r="O2478" s="19" t="n">
        <v>760696.5238084048</v>
      </c>
      <c r="P2478" s="20" t="n">
        <v>0.03968327456766875</v>
      </c>
      <c r="Q2478" s="27">
        <f>IF(O2478&gt;0,O2478,"")</f>
        <v/>
      </c>
      <c r="R2478" s="28">
        <f>IF(O2478&gt;0,P2478,"")</f>
        <v/>
      </c>
    </row>
    <row r="2479">
      <c r="A2479" t="inlineStr">
        <is>
          <t>440035</t>
        </is>
      </c>
      <c r="B2479" t="inlineStr">
        <is>
          <t>Tennova Healthcare - Clarksville</t>
        </is>
      </c>
      <c r="C2479" t="inlineStr">
        <is>
          <t>Tennessee</t>
        </is>
      </c>
      <c r="D2479" t="inlineStr">
        <is>
          <t>TN</t>
        </is>
      </c>
      <c r="E2479" t="inlineStr">
        <is>
          <t>East South Central</t>
        </is>
      </c>
      <c r="F2479" t="inlineStr">
        <is>
          <t>SCH/RRC</t>
        </is>
      </c>
      <c r="G2479" s="16" t="n">
        <v>0.9347</v>
      </c>
      <c r="H2479" s="16" t="n">
        <v>0.9131</v>
      </c>
      <c r="I2479" s="16" t="n">
        <v>1.5699</v>
      </c>
      <c r="J2479" s="16" t="n">
        <v>1.5625</v>
      </c>
      <c r="K2479" s="17" t="n">
        <v>2213</v>
      </c>
      <c r="L2479" s="16" t="n">
        <v>1</v>
      </c>
      <c r="M2479" s="18" t="n">
        <v>22510046.22030697</v>
      </c>
      <c r="N2479" s="18" t="n">
        <v>22795473.65095284</v>
      </c>
      <c r="O2479" s="19" t="n">
        <v>285427.4306458719</v>
      </c>
      <c r="P2479" s="20" t="n">
        <v>0.01268000198011053</v>
      </c>
      <c r="Q2479" s="27">
        <f>IF(O2479&gt;0,O2479,"")</f>
        <v/>
      </c>
      <c r="R2479" s="28">
        <f>IF(O2479&gt;0,P2479,"")</f>
        <v/>
      </c>
    </row>
    <row r="2480">
      <c r="A2480" t="inlineStr">
        <is>
          <t>440039</t>
        </is>
      </c>
      <c r="B2480" t="inlineStr">
        <is>
          <t>Vanderbilt University Medical Center</t>
        </is>
      </c>
      <c r="C2480" t="inlineStr">
        <is>
          <t>Tennessee</t>
        </is>
      </c>
      <c r="D2480" t="inlineStr">
        <is>
          <t>TN</t>
        </is>
      </c>
      <c r="E2480" t="inlineStr">
        <is>
          <t>East South Central</t>
        </is>
      </c>
      <c r="F2480" t="inlineStr">
        <is>
          <t>IPPS</t>
        </is>
      </c>
      <c r="G2480" s="16" t="n">
        <v>0.9347</v>
      </c>
      <c r="H2480" s="16" t="n">
        <v>0.9131</v>
      </c>
      <c r="I2480" s="16" t="n">
        <v>2.5516</v>
      </c>
      <c r="J2480" s="16" t="n">
        <v>2.5743</v>
      </c>
      <c r="K2480" s="17" t="n">
        <v>10677</v>
      </c>
      <c r="L2480" s="16" t="n">
        <v>1</v>
      </c>
      <c r="M2480" s="18" t="n">
        <v>176516301.642408</v>
      </c>
      <c r="N2480" s="18" t="n">
        <v>181198909.6431286</v>
      </c>
      <c r="O2480" s="19" t="n">
        <v>4682608.00072059</v>
      </c>
      <c r="P2480" s="20" t="n">
        <v>0.02652790681172755</v>
      </c>
      <c r="Q2480" s="27">
        <f>IF(O2480&gt;0,O2480,"")</f>
        <v/>
      </c>
      <c r="R2480" s="28">
        <f>IF(O2480&gt;0,P2480,"")</f>
        <v/>
      </c>
    </row>
    <row r="2481">
      <c r="A2481" t="inlineStr">
        <is>
          <t>440046</t>
        </is>
      </c>
      <c r="B2481" t="inlineStr">
        <is>
          <t>Tristar Horizon Medical Center</t>
        </is>
      </c>
      <c r="C2481" t="inlineStr">
        <is>
          <t>Tennessee</t>
        </is>
      </c>
      <c r="D2481" t="inlineStr">
        <is>
          <t>TN</t>
        </is>
      </c>
      <c r="E2481" t="inlineStr">
        <is>
          <t>East South Central</t>
        </is>
      </c>
      <c r="F2481" t="inlineStr">
        <is>
          <t>IPPS</t>
        </is>
      </c>
      <c r="G2481" s="16" t="n">
        <v>0.8984</v>
      </c>
      <c r="H2481" s="16" t="n">
        <v>0.9131</v>
      </c>
      <c r="I2481" s="16" t="n">
        <v>1.5563</v>
      </c>
      <c r="J2481" s="16" t="n">
        <v>1.5475</v>
      </c>
      <c r="K2481" s="17" t="n">
        <v>1455</v>
      </c>
      <c r="L2481" s="16" t="n">
        <v>1</v>
      </c>
      <c r="M2481" s="18" t="n">
        <v>14327528.37320692</v>
      </c>
      <c r="N2481" s="18" t="n">
        <v>14843654.30916398</v>
      </c>
      <c r="O2481" s="19" t="n">
        <v>516125.9359570555</v>
      </c>
      <c r="P2481" s="20" t="n">
        <v>0.03602337559646594</v>
      </c>
      <c r="Q2481" s="27">
        <f>IF(O2481&gt;0,O2481,"")</f>
        <v/>
      </c>
      <c r="R2481" s="28">
        <f>IF(O2481&gt;0,P2481,"")</f>
        <v/>
      </c>
    </row>
    <row r="2482">
      <c r="A2482" t="inlineStr">
        <is>
          <t>440048</t>
        </is>
      </c>
      <c r="B2482" t="inlineStr">
        <is>
          <t>Baptist Memorial Hospital</t>
        </is>
      </c>
      <c r="C2482" t="inlineStr">
        <is>
          <t>Tennessee</t>
        </is>
      </c>
      <c r="D2482" t="inlineStr">
        <is>
          <t>TN</t>
        </is>
      </c>
      <c r="E2482" t="inlineStr">
        <is>
          <t>East South Central</t>
        </is>
      </c>
      <c r="F2482" t="inlineStr">
        <is>
          <t>Rural Referral Center (RRC)</t>
        </is>
      </c>
      <c r="G2482" s="16" t="n">
        <v>0.8134</v>
      </c>
      <c r="H2482" s="16" t="n">
        <v>0.8273</v>
      </c>
      <c r="I2482" s="16" t="n">
        <v>2.1163</v>
      </c>
      <c r="J2482" s="16" t="n">
        <v>2.1175</v>
      </c>
      <c r="K2482" s="17" t="n">
        <v>11382</v>
      </c>
      <c r="L2482" s="16" t="n">
        <v>1</v>
      </c>
      <c r="M2482" s="18" t="n">
        <v>143837138.5357637</v>
      </c>
      <c r="N2482" s="18" t="n">
        <v>149953811.3139603</v>
      </c>
      <c r="O2482" s="19" t="n">
        <v>6116672.778196692</v>
      </c>
      <c r="P2482" s="20" t="n">
        <v>0.0425249893070964</v>
      </c>
      <c r="Q2482" s="27">
        <f>IF(O2482&gt;0,O2482,"")</f>
        <v/>
      </c>
      <c r="R2482" s="28">
        <f>IF(O2482&gt;0,P2482,"")</f>
        <v/>
      </c>
    </row>
    <row r="2483">
      <c r="A2483" t="inlineStr">
        <is>
          <t>440049</t>
        </is>
      </c>
      <c r="B2483" t="inlineStr">
        <is>
          <t>Methodist Hospitals Of Memphis</t>
        </is>
      </c>
      <c r="C2483" t="inlineStr">
        <is>
          <t>Tennessee</t>
        </is>
      </c>
      <c r="D2483" t="inlineStr">
        <is>
          <t>TN</t>
        </is>
      </c>
      <c r="E2483" t="inlineStr">
        <is>
          <t>East South Central</t>
        </is>
      </c>
      <c r="F2483" t="inlineStr">
        <is>
          <t>Rural Referral Center (RRC)</t>
        </is>
      </c>
      <c r="G2483" s="16" t="n">
        <v>0.8448</v>
      </c>
      <c r="H2483" s="16" t="n">
        <v>0.8273</v>
      </c>
      <c r="I2483" s="16" t="n">
        <v>1.9819</v>
      </c>
      <c r="J2483" s="16" t="n">
        <v>1.9769</v>
      </c>
      <c r="K2483" s="17" t="n">
        <v>9142</v>
      </c>
      <c r="L2483" s="16" t="n">
        <v>1</v>
      </c>
      <c r="M2483" s="18" t="n">
        <v>110574612.6136764</v>
      </c>
      <c r="N2483" s="18" t="n">
        <v>112445330.847186</v>
      </c>
      <c r="O2483" s="19" t="n">
        <v>1870718.23350957</v>
      </c>
      <c r="P2483" s="20" t="n">
        <v>0.01691815317540792</v>
      </c>
      <c r="Q2483" s="27">
        <f>IF(O2483&gt;0,O2483,"")</f>
        <v/>
      </c>
      <c r="R2483" s="28">
        <f>IF(O2483&gt;0,P2483,"")</f>
        <v/>
      </c>
    </row>
    <row r="2484">
      <c r="A2484" t="inlineStr">
        <is>
          <t>440050</t>
        </is>
      </c>
      <c r="B2484" t="inlineStr">
        <is>
          <t>Greeneville Community Hospital</t>
        </is>
      </c>
      <c r="C2484" t="inlineStr">
        <is>
          <t>Tennessee</t>
        </is>
      </c>
      <c r="D2484" t="inlineStr">
        <is>
          <t>TN</t>
        </is>
      </c>
      <c r="E2484" t="inlineStr">
        <is>
          <t>East South Central</t>
        </is>
      </c>
      <c r="F2484" t="inlineStr">
        <is>
          <t>IPPS</t>
        </is>
      </c>
      <c r="G2484" s="16" t="n">
        <v>0.8556</v>
      </c>
      <c r="H2484" s="16" t="n">
        <v>0.9084</v>
      </c>
      <c r="I2484" s="16" t="n">
        <v>1.4804</v>
      </c>
      <c r="J2484" s="16" t="n">
        <v>1.4703</v>
      </c>
      <c r="K2484" s="17" t="n">
        <v>1002</v>
      </c>
      <c r="L2484" s="16" t="n">
        <v>1</v>
      </c>
      <c r="M2484" s="18" t="n">
        <v>9119794.659126716</v>
      </c>
      <c r="N2484" s="18" t="n">
        <v>9682359.280276984</v>
      </c>
      <c r="O2484" s="19" t="n">
        <v>562564.6211502682</v>
      </c>
      <c r="P2484" s="20" t="n">
        <v>0.06168610612161938</v>
      </c>
      <c r="Q2484" s="27">
        <f>IF(O2484&gt;0,O2484,"")</f>
        <v/>
      </c>
      <c r="R2484" s="28">
        <f>IF(O2484&gt;0,P2484,"")</f>
        <v/>
      </c>
    </row>
    <row r="2485">
      <c r="A2485" t="inlineStr">
        <is>
          <t>440053</t>
        </is>
      </c>
      <c r="B2485" t="inlineStr">
        <is>
          <t>Ascension Saint Thomas Rutherford Hospital</t>
        </is>
      </c>
      <c r="C2485" t="inlineStr">
        <is>
          <t>Tennessee</t>
        </is>
      </c>
      <c r="D2485" t="inlineStr">
        <is>
          <t>TN</t>
        </is>
      </c>
      <c r="E2485" t="inlineStr">
        <is>
          <t>East South Central</t>
        </is>
      </c>
      <c r="F2485" t="inlineStr">
        <is>
          <t>IPPS</t>
        </is>
      </c>
      <c r="G2485" s="16" t="n">
        <v>0.8984</v>
      </c>
      <c r="H2485" s="16" t="n">
        <v>0.9131</v>
      </c>
      <c r="I2485" s="16" t="n">
        <v>1.7313</v>
      </c>
      <c r="J2485" s="16" t="n">
        <v>1.7258</v>
      </c>
      <c r="K2485" s="17" t="n">
        <v>5219</v>
      </c>
      <c r="L2485" s="16" t="n">
        <v>1</v>
      </c>
      <c r="M2485" s="18" t="n">
        <v>57170842.50390795</v>
      </c>
      <c r="N2485" s="18" t="n">
        <v>59377914.78269699</v>
      </c>
      <c r="O2485" s="19" t="n">
        <v>2207072.278789043</v>
      </c>
      <c r="P2485" s="20" t="n">
        <v>0.03860485838805292</v>
      </c>
      <c r="Q2485" s="27">
        <f>IF(O2485&gt;0,O2485,"")</f>
        <v/>
      </c>
      <c r="R2485" s="28">
        <f>IF(O2485&gt;0,P2485,"")</f>
        <v/>
      </c>
    </row>
    <row r="2486">
      <c r="A2486" t="inlineStr">
        <is>
          <t>440056</t>
        </is>
      </c>
      <c r="B2486" t="inlineStr">
        <is>
          <t>Tennova Healthcare Jefferson Memorial Hospital</t>
        </is>
      </c>
      <c r="C2486" t="inlineStr">
        <is>
          <t>Tennessee</t>
        </is>
      </c>
      <c r="D2486" t="inlineStr">
        <is>
          <t>TN</t>
        </is>
      </c>
      <c r="E2486" t="inlineStr">
        <is>
          <t>East South Central</t>
        </is>
      </c>
      <c r="F2486" t="inlineStr">
        <is>
          <t>IPPS</t>
        </is>
      </c>
      <c r="G2486" s="16" t="n">
        <v>0.8134</v>
      </c>
      <c r="H2486" s="16" t="n">
        <v>0.8273</v>
      </c>
      <c r="I2486" s="16" t="n">
        <v>1.4908</v>
      </c>
      <c r="J2486" s="16" t="n">
        <v>1.4812</v>
      </c>
      <c r="K2486" s="17" t="n">
        <v>444</v>
      </c>
      <c r="L2486" s="16" t="n">
        <v>1</v>
      </c>
      <c r="M2486" s="18" t="n">
        <v>3952551.849427239</v>
      </c>
      <c r="N2486" s="18" t="n">
        <v>4091779.118971698</v>
      </c>
      <c r="O2486" s="19" t="n">
        <v>139227.2695444594</v>
      </c>
      <c r="P2486" s="20" t="n">
        <v>0.03522465355252322</v>
      </c>
      <c r="Q2486" s="27">
        <f>IF(O2486&gt;0,O2486,"")</f>
        <v/>
      </c>
      <c r="R2486" s="28">
        <f>IF(O2486&gt;0,P2486,"")</f>
        <v/>
      </c>
    </row>
    <row r="2487">
      <c r="A2487" t="inlineStr">
        <is>
          <t>440057</t>
        </is>
      </c>
      <c r="B2487" t="inlineStr">
        <is>
          <t>Claiborne Medical Center</t>
        </is>
      </c>
      <c r="C2487" t="inlineStr">
        <is>
          <t>Tennessee</t>
        </is>
      </c>
      <c r="D2487" t="inlineStr">
        <is>
          <t>TN</t>
        </is>
      </c>
      <c r="E2487" t="inlineStr">
        <is>
          <t>East South Central</t>
        </is>
      </c>
      <c r="F2487" t="inlineStr">
        <is>
          <t>IPPS</t>
        </is>
      </c>
      <c r="G2487" s="16" t="n">
        <v>0.8134</v>
      </c>
      <c r="H2487" s="16" t="n">
        <v>0.8273</v>
      </c>
      <c r="I2487" s="16" t="n">
        <v>1.6712</v>
      </c>
      <c r="J2487" s="16" t="n">
        <v>1.6584</v>
      </c>
      <c r="K2487" s="17" t="n">
        <v>240</v>
      </c>
      <c r="L2487" s="16" t="n">
        <v>1</v>
      </c>
      <c r="M2487" s="18" t="n">
        <v>2395051.686655742</v>
      </c>
      <c r="N2487" s="18" t="n">
        <v>2476372.879149362</v>
      </c>
      <c r="O2487" s="19" t="n">
        <v>81321.19249361986</v>
      </c>
      <c r="P2487" s="20" t="n">
        <v>0.03395383613084788</v>
      </c>
      <c r="Q2487" s="27">
        <f>IF(O2487&gt;0,O2487,"")</f>
        <v/>
      </c>
      <c r="R2487" s="28">
        <f>IF(O2487&gt;0,P2487,"")</f>
        <v/>
      </c>
    </row>
    <row r="2488">
      <c r="A2488" t="inlineStr">
        <is>
          <t>440058</t>
        </is>
      </c>
      <c r="B2488" t="inlineStr">
        <is>
          <t>Southern Tennessee Regional Health System Winchest</t>
        </is>
      </c>
      <c r="C2488" t="inlineStr">
        <is>
          <t>Tennessee</t>
        </is>
      </c>
      <c r="D2488" t="inlineStr">
        <is>
          <t>TN</t>
        </is>
      </c>
      <c r="E2488" t="inlineStr">
        <is>
          <t>East South Central</t>
        </is>
      </c>
      <c r="F2488" t="inlineStr">
        <is>
          <t>IPPS</t>
        </is>
      </c>
      <c r="G2488" s="16" t="n">
        <v>0.8274</v>
      </c>
      <c r="H2488" s="16" t="n">
        <v>0.85</v>
      </c>
      <c r="I2488" s="16" t="n">
        <v>1.4845</v>
      </c>
      <c r="J2488" s="16" t="n">
        <v>1.4803</v>
      </c>
      <c r="K2488" s="17" t="n">
        <v>586</v>
      </c>
      <c r="L2488" s="16" t="n">
        <v>1</v>
      </c>
      <c r="M2488" s="18" t="n">
        <v>5245599.247876609</v>
      </c>
      <c r="N2488" s="18" t="n">
        <v>5482197.555347421</v>
      </c>
      <c r="O2488" s="19" t="n">
        <v>236598.3074708125</v>
      </c>
      <c r="P2488" s="20" t="n">
        <v>0.04510415231712301</v>
      </c>
      <c r="Q2488" s="27">
        <f>IF(O2488&gt;0,O2488,"")</f>
        <v/>
      </c>
      <c r="R2488" s="28">
        <f>IF(O2488&gt;0,P2488,"")</f>
        <v/>
      </c>
    </row>
    <row r="2489">
      <c r="A2489" t="inlineStr">
        <is>
          <t>440059</t>
        </is>
      </c>
      <c r="B2489" t="inlineStr">
        <is>
          <t>Cookeville Regional Medical Center</t>
        </is>
      </c>
      <c r="C2489" t="inlineStr">
        <is>
          <t>Tennessee</t>
        </is>
      </c>
      <c r="D2489" t="inlineStr">
        <is>
          <t>TN</t>
        </is>
      </c>
      <c r="E2489" t="inlineStr">
        <is>
          <t>East South Central</t>
        </is>
      </c>
      <c r="F2489" t="inlineStr">
        <is>
          <t>SCH/RRC</t>
        </is>
      </c>
      <c r="G2489" s="16" t="n">
        <v>0.882</v>
      </c>
      <c r="H2489" s="16" t="n">
        <v>0.8414</v>
      </c>
      <c r="I2489" s="16" t="n">
        <v>2.027</v>
      </c>
      <c r="J2489" s="16" t="n">
        <v>2.0289</v>
      </c>
      <c r="K2489" s="17" t="n">
        <v>3588</v>
      </c>
      <c r="L2489" s="16" t="n">
        <v>1</v>
      </c>
      <c r="M2489" s="18" t="n">
        <v>45517942.1130627</v>
      </c>
      <c r="N2489" s="18" t="n">
        <v>45736167.83010589</v>
      </c>
      <c r="O2489" s="19" t="n">
        <v>218225.7170431837</v>
      </c>
      <c r="P2489" s="20" t="n">
        <v>0.004794279066947482</v>
      </c>
      <c r="Q2489" s="27">
        <f>IF(O2489&gt;0,O2489,"")</f>
        <v/>
      </c>
      <c r="R2489" s="28">
        <f>IF(O2489&gt;0,P2489,"")</f>
        <v/>
      </c>
    </row>
    <row r="2490">
      <c r="A2490" t="inlineStr">
        <is>
          <t>440060</t>
        </is>
      </c>
      <c r="B2490" t="inlineStr">
        <is>
          <t>West Tennessee Healthcare Milan Hospital</t>
        </is>
      </c>
      <c r="C2490" t="inlineStr">
        <is>
          <t>Tennessee</t>
        </is>
      </c>
      <c r="D2490" t="inlineStr">
        <is>
          <t>TN</t>
        </is>
      </c>
      <c r="E2490" t="inlineStr">
        <is>
          <t>East South Central</t>
        </is>
      </c>
      <c r="F2490" t="inlineStr">
        <is>
          <t>IPPS</t>
        </is>
      </c>
      <c r="G2490" s="16" t="n">
        <v>0.8134</v>
      </c>
      <c r="H2490" s="16" t="n">
        <v>0.8273</v>
      </c>
      <c r="I2490" s="16" t="n">
        <v>1.3523</v>
      </c>
      <c r="J2490" s="16" t="n">
        <v>1.347</v>
      </c>
      <c r="K2490" s="17" t="n">
        <v>141</v>
      </c>
      <c r="L2490" s="16" t="n">
        <v>1</v>
      </c>
      <c r="M2490" s="18" t="n">
        <v>1138590.044620888</v>
      </c>
      <c r="N2490" s="18" t="n">
        <v>1181686.343810803</v>
      </c>
      <c r="O2490" s="19" t="n">
        <v>43096.29918991518</v>
      </c>
      <c r="P2490" s="20" t="n">
        <v>0.03785058493486546</v>
      </c>
      <c r="Q2490" s="27">
        <f>IF(O2490&gt;0,O2490,"")</f>
        <v/>
      </c>
      <c r="R2490" s="28">
        <f>IF(O2490&gt;0,P2490,"")</f>
        <v/>
      </c>
    </row>
    <row r="2491">
      <c r="A2491" t="inlineStr">
        <is>
          <t>440061</t>
        </is>
      </c>
      <c r="B2491" t="inlineStr">
        <is>
          <t>West Tennessee Healthcare Volunteer Hospital</t>
        </is>
      </c>
      <c r="C2491" t="inlineStr">
        <is>
          <t>Tennessee</t>
        </is>
      </c>
      <c r="D2491" t="inlineStr">
        <is>
          <t>TN</t>
        </is>
      </c>
      <c r="E2491" t="inlineStr">
        <is>
          <t>East South Central</t>
        </is>
      </c>
      <c r="F2491" t="inlineStr">
        <is>
          <t>IPPS</t>
        </is>
      </c>
      <c r="G2491" s="16" t="n">
        <v>0.8134</v>
      </c>
      <c r="H2491" s="16" t="n">
        <v>0.8273</v>
      </c>
      <c r="I2491" s="16" t="n">
        <v>1.3935</v>
      </c>
      <c r="J2491" s="16" t="n">
        <v>1.3747</v>
      </c>
      <c r="K2491" s="17" t="n">
        <v>220</v>
      </c>
      <c r="L2491" s="16" t="n">
        <v>1</v>
      </c>
      <c r="M2491" s="18" t="n">
        <v>1830648.126042292</v>
      </c>
      <c r="N2491" s="18" t="n">
        <v>1881681.528714067</v>
      </c>
      <c r="O2491" s="19" t="n">
        <v>51033.40267177531</v>
      </c>
      <c r="P2491" s="20" t="n">
        <v>0.02787723208288273</v>
      </c>
      <c r="Q2491" s="27">
        <f>IF(O2491&gt;0,O2491,"")</f>
        <v/>
      </c>
      <c r="R2491" s="28">
        <f>IF(O2491&gt;0,P2491,"")</f>
        <v/>
      </c>
    </row>
    <row r="2492">
      <c r="A2492" t="inlineStr">
        <is>
          <t>440063</t>
        </is>
      </c>
      <c r="B2492" t="inlineStr">
        <is>
          <t>Johnson City Medical Center</t>
        </is>
      </c>
      <c r="C2492" t="inlineStr">
        <is>
          <t>Tennessee</t>
        </is>
      </c>
      <c r="D2492" t="inlineStr">
        <is>
          <t>TN</t>
        </is>
      </c>
      <c r="E2492" t="inlineStr">
        <is>
          <t>East South Central</t>
        </is>
      </c>
      <c r="F2492" t="inlineStr">
        <is>
          <t>Rural Referral Center (RRC)</t>
        </is>
      </c>
      <c r="G2492" s="16" t="n">
        <v>0.8556</v>
      </c>
      <c r="H2492" s="16" t="n">
        <v>0.9171</v>
      </c>
      <c r="I2492" s="16" t="n">
        <v>1.9116</v>
      </c>
      <c r="J2492" s="16" t="n">
        <v>1.91</v>
      </c>
      <c r="K2492" s="17" t="n">
        <v>4184</v>
      </c>
      <c r="L2492" s="16" t="n">
        <v>1</v>
      </c>
      <c r="M2492" s="18" t="n">
        <v>49173028.83027358</v>
      </c>
      <c r="N2492" s="18" t="n">
        <v>52821304.00674414</v>
      </c>
      <c r="O2492" s="19" t="n">
        <v>3648275.176470563</v>
      </c>
      <c r="P2492" s="20" t="n">
        <v>0.0741926064604035</v>
      </c>
      <c r="Q2492" s="27">
        <f>IF(O2492&gt;0,O2492,"")</f>
        <v/>
      </c>
      <c r="R2492" s="28">
        <f>IF(O2492&gt;0,P2492,"")</f>
        <v/>
      </c>
    </row>
    <row r="2493">
      <c r="A2493" t="inlineStr">
        <is>
          <t>440065</t>
        </is>
      </c>
      <c r="B2493" t="inlineStr">
        <is>
          <t>Tristar Northcrest Medical Center</t>
        </is>
      </c>
      <c r="C2493" t="inlineStr">
        <is>
          <t>Tennessee</t>
        </is>
      </c>
      <c r="D2493" t="inlineStr">
        <is>
          <t>TN</t>
        </is>
      </c>
      <c r="E2493" t="inlineStr">
        <is>
          <t>East South Central</t>
        </is>
      </c>
      <c r="F2493" t="inlineStr">
        <is>
          <t>IPPS</t>
        </is>
      </c>
      <c r="G2493" s="16" t="n">
        <v>0.8984</v>
      </c>
      <c r="H2493" s="16" t="n">
        <v>0.9131</v>
      </c>
      <c r="I2493" s="16" t="n">
        <v>1.3973</v>
      </c>
      <c r="J2493" s="16" t="n">
        <v>1.3837</v>
      </c>
      <c r="K2493" s="17" t="n">
        <v>666</v>
      </c>
      <c r="L2493" s="16" t="n">
        <v>1</v>
      </c>
      <c r="M2493" s="18" t="n">
        <v>5888149.85832219</v>
      </c>
      <c r="N2493" s="18" t="n">
        <v>6075238.761294435</v>
      </c>
      <c r="O2493" s="19" t="n">
        <v>187088.9029722447</v>
      </c>
      <c r="P2493" s="20" t="n">
        <v>0.03177380118948859</v>
      </c>
      <c r="Q2493" s="27">
        <f>IF(O2493&gt;0,O2493,"")</f>
        <v/>
      </c>
      <c r="R2493" s="28">
        <f>IF(O2493&gt;0,P2493,"")</f>
        <v/>
      </c>
    </row>
    <row r="2494">
      <c r="A2494" t="inlineStr">
        <is>
          <t>440068</t>
        </is>
      </c>
      <c r="B2494" t="inlineStr">
        <is>
          <t>Starr Regional Medical Center Athens</t>
        </is>
      </c>
      <c r="C2494" t="inlineStr">
        <is>
          <t>Tennessee</t>
        </is>
      </c>
      <c r="D2494" t="inlineStr">
        <is>
          <t>TN</t>
        </is>
      </c>
      <c r="E2494" t="inlineStr">
        <is>
          <t>East South Central</t>
        </is>
      </c>
      <c r="F2494" t="inlineStr">
        <is>
          <t>IPPS</t>
        </is>
      </c>
      <c r="G2494" s="16" t="n">
        <v>0.8134</v>
      </c>
      <c r="H2494" s="16" t="n">
        <v>0.8273</v>
      </c>
      <c r="I2494" s="16" t="n">
        <v>1.4526</v>
      </c>
      <c r="J2494" s="16" t="n">
        <v>1.4414</v>
      </c>
      <c r="K2494" s="17" t="n">
        <v>502</v>
      </c>
      <c r="L2494" s="16" t="n">
        <v>1</v>
      </c>
      <c r="M2494" s="18" t="n">
        <v>4354366.483609924</v>
      </c>
      <c r="N2494" s="18" t="n">
        <v>4501981.884494484</v>
      </c>
      <c r="O2494" s="19" t="n">
        <v>147615.4008845603</v>
      </c>
      <c r="P2494" s="20" t="n">
        <v>0.03390054590953537</v>
      </c>
      <c r="Q2494" s="27">
        <f>IF(O2494&gt;0,O2494,"")</f>
        <v/>
      </c>
      <c r="R2494" s="28">
        <f>IF(O2494&gt;0,P2494,"")</f>
        <v/>
      </c>
    </row>
    <row r="2495">
      <c r="A2495" t="inlineStr">
        <is>
          <t>440072</t>
        </is>
      </c>
      <c r="B2495" t="inlineStr">
        <is>
          <t>West Tennessee Healthcare Dyersburg Hospital</t>
        </is>
      </c>
      <c r="C2495" t="inlineStr">
        <is>
          <t>Tennessee</t>
        </is>
      </c>
      <c r="D2495" t="inlineStr">
        <is>
          <t>TN</t>
        </is>
      </c>
      <c r="E2495" t="inlineStr">
        <is>
          <t>East South Central</t>
        </is>
      </c>
      <c r="F2495" t="inlineStr">
        <is>
          <t>Sole Community Hospital (SCH)</t>
        </is>
      </c>
      <c r="G2495" s="16" t="n">
        <v>0.8134</v>
      </c>
      <c r="H2495" s="16" t="n">
        <v>0.8273</v>
      </c>
      <c r="I2495" s="16" t="n">
        <v>1.5612</v>
      </c>
      <c r="J2495" s="16" t="n">
        <v>1.548</v>
      </c>
      <c r="K2495" s="17" t="n">
        <v>635</v>
      </c>
      <c r="L2495" s="16" t="n">
        <v>1</v>
      </c>
      <c r="M2495" s="18" t="n">
        <v>5919806.202594964</v>
      </c>
      <c r="N2495" s="18" t="n">
        <v>6115897.382884707</v>
      </c>
      <c r="O2495" s="19" t="n">
        <v>196091.1802897435</v>
      </c>
      <c r="P2495" s="20" t="n">
        <v>0.03312459455240044</v>
      </c>
      <c r="Q2495" s="27">
        <f>IF(O2495&gt;0,O2495,"")</f>
        <v/>
      </c>
      <c r="R2495" s="28">
        <f>IF(O2495&gt;0,P2495,"")</f>
        <v/>
      </c>
    </row>
    <row r="2496">
      <c r="A2496" t="inlineStr">
        <is>
          <t>440073</t>
        </is>
      </c>
      <c r="B2496" t="inlineStr">
        <is>
          <t>Maury Regional Hospital</t>
        </is>
      </c>
      <c r="C2496" t="inlineStr">
        <is>
          <t>Tennessee</t>
        </is>
      </c>
      <c r="D2496" t="inlineStr">
        <is>
          <t>TN</t>
        </is>
      </c>
      <c r="E2496" t="inlineStr">
        <is>
          <t>East South Central</t>
        </is>
      </c>
      <c r="F2496" t="inlineStr">
        <is>
          <t>Rural Referral Center (RRC)</t>
        </is>
      </c>
      <c r="G2496" s="16" t="n">
        <v>0.8984</v>
      </c>
      <c r="H2496" s="16" t="n">
        <v>0.9131</v>
      </c>
      <c r="I2496" s="16" t="n">
        <v>1.6599</v>
      </c>
      <c r="J2496" s="16" t="n">
        <v>1.6581</v>
      </c>
      <c r="K2496" s="17" t="n">
        <v>3466</v>
      </c>
      <c r="L2496" s="16" t="n">
        <v>1</v>
      </c>
      <c r="M2496" s="18" t="n">
        <v>36402017.13139533</v>
      </c>
      <c r="N2496" s="18" t="n">
        <v>37886672.01214503</v>
      </c>
      <c r="O2496" s="19" t="n">
        <v>1484654.880749702</v>
      </c>
      <c r="P2496" s="20" t="n">
        <v>0.04078496187150149</v>
      </c>
      <c r="Q2496" s="27">
        <f>IF(O2496&gt;0,O2496,"")</f>
        <v/>
      </c>
      <c r="R2496" s="28">
        <f>IF(O2496&gt;0,P2496,"")</f>
        <v/>
      </c>
    </row>
    <row r="2497">
      <c r="A2497" t="inlineStr">
        <is>
          <t>440081</t>
        </is>
      </c>
      <c r="B2497" t="inlineStr">
        <is>
          <t>Leconte Medical Center</t>
        </is>
      </c>
      <c r="C2497" t="inlineStr">
        <is>
          <t>Tennessee</t>
        </is>
      </c>
      <c r="D2497" t="inlineStr">
        <is>
          <t>TN</t>
        </is>
      </c>
      <c r="E2497" t="inlineStr">
        <is>
          <t>East South Central</t>
        </is>
      </c>
      <c r="F2497" t="inlineStr">
        <is>
          <t>IPPS</t>
        </is>
      </c>
      <c r="G2497" s="16" t="n">
        <v>0.8134</v>
      </c>
      <c r="H2497" s="16" t="n">
        <v>0.8273</v>
      </c>
      <c r="I2497" s="16" t="n">
        <v>1.5266</v>
      </c>
      <c r="J2497" s="16" t="n">
        <v>1.5132</v>
      </c>
      <c r="K2497" s="17" t="n">
        <v>756</v>
      </c>
      <c r="L2497" s="16" t="n">
        <v>1</v>
      </c>
      <c r="M2497" s="18" t="n">
        <v>6891635.112657529</v>
      </c>
      <c r="N2497" s="18" t="n">
        <v>7117600.963757697</v>
      </c>
      <c r="O2497" s="19" t="n">
        <v>225965.8511001682</v>
      </c>
      <c r="P2497" s="20" t="n">
        <v>0.03278842356078136</v>
      </c>
      <c r="Q2497" s="27">
        <f>IF(O2497&gt;0,O2497,"")</f>
        <v/>
      </c>
      <c r="R2497" s="28">
        <f>IF(O2497&gt;0,P2497,"")</f>
        <v/>
      </c>
    </row>
    <row r="2498">
      <c r="A2498" t="inlineStr">
        <is>
          <t>440082</t>
        </is>
      </c>
      <c r="B2498" t="inlineStr">
        <is>
          <t>Ascension Saint Thomas Hospital</t>
        </is>
      </c>
      <c r="C2498" t="inlineStr">
        <is>
          <t>Tennessee</t>
        </is>
      </c>
      <c r="D2498" t="inlineStr">
        <is>
          <t>TN</t>
        </is>
      </c>
      <c r="E2498" t="inlineStr">
        <is>
          <t>East South Central</t>
        </is>
      </c>
      <c r="F2498" t="inlineStr">
        <is>
          <t>IPPS</t>
        </is>
      </c>
      <c r="G2498" s="16" t="n">
        <v>0.8984</v>
      </c>
      <c r="H2498" s="16" t="n">
        <v>0.9131</v>
      </c>
      <c r="I2498" s="16" t="n">
        <v>2.5052</v>
      </c>
      <c r="J2498" s="16" t="n">
        <v>2.5454</v>
      </c>
      <c r="K2498" s="17" t="n">
        <v>8951</v>
      </c>
      <c r="L2498" s="16" t="n">
        <v>1</v>
      </c>
      <c r="M2498" s="18" t="n">
        <v>141882530.8175746</v>
      </c>
      <c r="N2498" s="18" t="n">
        <v>150201675.5816843</v>
      </c>
      <c r="O2498" s="19" t="n">
        <v>8319144.764109671</v>
      </c>
      <c r="P2498" s="20" t="n">
        <v>0.05863403137914144</v>
      </c>
      <c r="Q2498" s="27">
        <f>IF(O2498&gt;0,O2498,"")</f>
        <v/>
      </c>
      <c r="R2498" s="28">
        <f>IF(O2498&gt;0,P2498,"")</f>
        <v/>
      </c>
    </row>
    <row r="2499">
      <c r="A2499" t="inlineStr">
        <is>
          <t>440084</t>
        </is>
      </c>
      <c r="B2499" t="inlineStr">
        <is>
          <t>Sweetwater Hospital Association</t>
        </is>
      </c>
      <c r="C2499" t="inlineStr">
        <is>
          <t>Tennessee</t>
        </is>
      </c>
      <c r="D2499" t="inlineStr">
        <is>
          <t>TN</t>
        </is>
      </c>
      <c r="E2499" t="inlineStr">
        <is>
          <t>East South Central</t>
        </is>
      </c>
      <c r="F2499" t="inlineStr">
        <is>
          <t>IPPS</t>
        </is>
      </c>
      <c r="G2499" s="16" t="n">
        <v>0.8134</v>
      </c>
      <c r="H2499" s="16" t="n">
        <v>0.8273</v>
      </c>
      <c r="I2499" s="16" t="n">
        <v>1.195</v>
      </c>
      <c r="J2499" s="16" t="n">
        <v>1.1858</v>
      </c>
      <c r="K2499" s="17" t="n">
        <v>362</v>
      </c>
      <c r="L2499" s="16" t="n">
        <v>1</v>
      </c>
      <c r="M2499" s="18" t="n">
        <v>2583162.32131205</v>
      </c>
      <c r="N2499" s="18" t="n">
        <v>2670764.068666846</v>
      </c>
      <c r="O2499" s="19" t="n">
        <v>87601.74735479569</v>
      </c>
      <c r="P2499" s="20" t="n">
        <v>0.03391259876781598</v>
      </c>
      <c r="Q2499" s="27">
        <f>IF(O2499&gt;0,O2499,"")</f>
        <v/>
      </c>
      <c r="R2499" s="28">
        <f>IF(O2499&gt;0,P2499,"")</f>
        <v/>
      </c>
    </row>
    <row r="2500">
      <c r="A2500" t="inlineStr">
        <is>
          <t>440091</t>
        </is>
      </c>
      <c r="B2500" t="inlineStr">
        <is>
          <t>Memorial Healthcare System, Inc</t>
        </is>
      </c>
      <c r="C2500" t="inlineStr">
        <is>
          <t>Tennessee</t>
        </is>
      </c>
      <c r="D2500" t="inlineStr">
        <is>
          <t>TN</t>
        </is>
      </c>
      <c r="E2500" t="inlineStr">
        <is>
          <t>East South Central</t>
        </is>
      </c>
      <c r="F2500" t="inlineStr">
        <is>
          <t>IPPS</t>
        </is>
      </c>
      <c r="G2500" s="16" t="n">
        <v>0.8385</v>
      </c>
      <c r="H2500" s="16" t="n">
        <v>0.85</v>
      </c>
      <c r="I2500" s="16" t="n">
        <v>2.0171</v>
      </c>
      <c r="J2500" s="16" t="n">
        <v>2.0161</v>
      </c>
      <c r="K2500" s="17" t="n">
        <v>6780</v>
      </c>
      <c r="L2500" s="16" t="n">
        <v>1</v>
      </c>
      <c r="M2500" s="18" t="n">
        <v>83101442.85252124</v>
      </c>
      <c r="N2500" s="18" t="n">
        <v>86387138.76978821</v>
      </c>
      <c r="O2500" s="19" t="n">
        <v>3285695.917266965</v>
      </c>
      <c r="P2500" s="20" t="n">
        <v>0.03953837387755151</v>
      </c>
      <c r="Q2500" s="27">
        <f>IF(O2500&gt;0,O2500,"")</f>
        <v/>
      </c>
      <c r="R2500" s="28">
        <f>IF(O2500&gt;0,P2500,"")</f>
        <v/>
      </c>
    </row>
    <row r="2501">
      <c r="A2501" t="inlineStr">
        <is>
          <t>440102</t>
        </is>
      </c>
      <c r="B2501" t="inlineStr">
        <is>
          <t>Lincoln Medical Center</t>
        </is>
      </c>
      <c r="C2501" t="inlineStr">
        <is>
          <t>Tennessee</t>
        </is>
      </c>
      <c r="D2501" t="inlineStr">
        <is>
          <t>TN</t>
        </is>
      </c>
      <c r="E2501" t="inlineStr">
        <is>
          <t>East South Central</t>
        </is>
      </c>
      <c r="F2501" t="inlineStr">
        <is>
          <t>IPPS</t>
        </is>
      </c>
      <c r="G2501" s="16" t="n">
        <v>0.8134</v>
      </c>
      <c r="H2501" s="16" t="n">
        <v>0.8273</v>
      </c>
      <c r="I2501" s="16" t="n">
        <v>1.3214</v>
      </c>
      <c r="J2501" s="16" t="n">
        <v>1.3078</v>
      </c>
      <c r="K2501" s="17" t="n">
        <v>266</v>
      </c>
      <c r="L2501" s="16" t="n">
        <v>1</v>
      </c>
      <c r="M2501" s="18" t="n">
        <v>2098897.163382286</v>
      </c>
      <c r="N2501" s="18" t="n">
        <v>2164404.74769735</v>
      </c>
      <c r="O2501" s="19" t="n">
        <v>65507.58431506343</v>
      </c>
      <c r="P2501" s="20" t="n">
        <v>0.03121047827302823</v>
      </c>
      <c r="Q2501" s="27">
        <f>IF(O2501&gt;0,O2501,"")</f>
        <v/>
      </c>
      <c r="R2501" s="28">
        <f>IF(O2501&gt;0,P2501,"")</f>
        <v/>
      </c>
    </row>
    <row r="2502">
      <c r="A2502" t="inlineStr">
        <is>
          <t>440104</t>
        </is>
      </c>
      <c r="B2502" t="inlineStr">
        <is>
          <t>Erlanger Health System</t>
        </is>
      </c>
      <c r="C2502" t="inlineStr">
        <is>
          <t>Tennessee</t>
        </is>
      </c>
      <c r="D2502" t="inlineStr">
        <is>
          <t>TN</t>
        </is>
      </c>
      <c r="E2502" t="inlineStr">
        <is>
          <t>East South Central</t>
        </is>
      </c>
      <c r="F2502" t="inlineStr">
        <is>
          <t>Rural Referral Center (RRC)</t>
        </is>
      </c>
      <c r="G2502" s="16" t="n">
        <v>0.8385</v>
      </c>
      <c r="H2502" s="16" t="n">
        <v>0.8377</v>
      </c>
      <c r="I2502" s="16" t="n">
        <v>2.1518</v>
      </c>
      <c r="J2502" s="16" t="n">
        <v>2.1574</v>
      </c>
      <c r="K2502" s="17" t="n">
        <v>4558</v>
      </c>
      <c r="L2502" s="16" t="n">
        <v>1</v>
      </c>
      <c r="M2502" s="18" t="n">
        <v>59597448.23350263</v>
      </c>
      <c r="N2502" s="18" t="n">
        <v>61623358.38456739</v>
      </c>
      <c r="O2502" s="19" t="n">
        <v>2025910.151064761</v>
      </c>
      <c r="P2502" s="20" t="n">
        <v>0.03399323647427405</v>
      </c>
      <c r="Q2502" s="27">
        <f>IF(O2502&gt;0,O2502,"")</f>
        <v/>
      </c>
      <c r="R2502" s="28">
        <f>IF(O2502&gt;0,P2502,"")</f>
        <v/>
      </c>
    </row>
    <row r="2503">
      <c r="A2503" t="inlineStr">
        <is>
          <t>440109</t>
        </is>
      </c>
      <c r="B2503" t="inlineStr">
        <is>
          <t>Hardin Medical Center</t>
        </is>
      </c>
      <c r="C2503" t="inlineStr">
        <is>
          <t>Tennessee</t>
        </is>
      </c>
      <c r="D2503" t="inlineStr">
        <is>
          <t>TN</t>
        </is>
      </c>
      <c r="E2503" t="inlineStr">
        <is>
          <t>East South Central</t>
        </is>
      </c>
      <c r="F2503" t="inlineStr">
        <is>
          <t>IPPS</t>
        </is>
      </c>
      <c r="G2503" s="16" t="n">
        <v>0.8134</v>
      </c>
      <c r="H2503" s="16" t="n">
        <v>0.8273</v>
      </c>
      <c r="I2503" s="16" t="n">
        <v>1.3554</v>
      </c>
      <c r="J2503" s="16" t="n">
        <v>1.338</v>
      </c>
      <c r="K2503" s="17" t="n">
        <v>297</v>
      </c>
      <c r="L2503" s="16" t="n">
        <v>1</v>
      </c>
      <c r="M2503" s="18" t="n">
        <v>2403804.545784661</v>
      </c>
      <c r="N2503" s="18" t="n">
        <v>2472453.150008161</v>
      </c>
      <c r="O2503" s="19" t="n">
        <v>68648.60422350047</v>
      </c>
      <c r="P2503" s="20" t="n">
        <v>0.02855831367150189</v>
      </c>
      <c r="Q2503" s="27">
        <f>IF(O2503&gt;0,O2503,"")</f>
        <v/>
      </c>
      <c r="R2503" s="28">
        <f>IF(O2503&gt;0,P2503,"")</f>
        <v/>
      </c>
    </row>
    <row r="2504">
      <c r="A2504" t="inlineStr">
        <is>
          <t>440110</t>
        </is>
      </c>
      <c r="B2504" t="inlineStr">
        <is>
          <t>Fort Loudon Medical Center</t>
        </is>
      </c>
      <c r="C2504" t="inlineStr">
        <is>
          <t>Tennessee</t>
        </is>
      </c>
      <c r="D2504" t="inlineStr">
        <is>
          <t>TN</t>
        </is>
      </c>
      <c r="E2504" t="inlineStr">
        <is>
          <t>East South Central</t>
        </is>
      </c>
      <c r="F2504" t="inlineStr">
        <is>
          <t>IPPS</t>
        </is>
      </c>
      <c r="G2504" s="16" t="n">
        <v>0.8134</v>
      </c>
      <c r="H2504" s="16" t="n">
        <v>0.8273</v>
      </c>
      <c r="I2504" s="16" t="n">
        <v>1.4469</v>
      </c>
      <c r="J2504" s="16" t="n">
        <v>1.4317</v>
      </c>
      <c r="K2504" s="17" t="n">
        <v>579</v>
      </c>
      <c r="L2504" s="16" t="n">
        <v>1</v>
      </c>
      <c r="M2504" s="18" t="n">
        <v>5002559.950084394</v>
      </c>
      <c r="N2504" s="18" t="n">
        <v>5157581.470529434</v>
      </c>
      <c r="O2504" s="19" t="n">
        <v>155021.5204450404</v>
      </c>
      <c r="P2504" s="20" t="n">
        <v>0.03098843831795063</v>
      </c>
      <c r="Q2504" s="27">
        <f>IF(O2504&gt;0,O2504,"")</f>
        <v/>
      </c>
      <c r="R2504" s="28">
        <f>IF(O2504&gt;0,P2504,"")</f>
        <v/>
      </c>
    </row>
    <row r="2505">
      <c r="A2505" t="inlineStr">
        <is>
          <t>440111</t>
        </is>
      </c>
      <c r="B2505" t="inlineStr">
        <is>
          <t>Metro Nashville General Hospital</t>
        </is>
      </c>
      <c r="C2505" t="inlineStr">
        <is>
          <t>Tennessee</t>
        </is>
      </c>
      <c r="D2505" t="inlineStr">
        <is>
          <t>TN</t>
        </is>
      </c>
      <c r="E2505" t="inlineStr">
        <is>
          <t>East South Central</t>
        </is>
      </c>
      <c r="F2505" t="inlineStr">
        <is>
          <t>IPPS</t>
        </is>
      </c>
      <c r="G2505" s="16" t="n">
        <v>0.8984</v>
      </c>
      <c r="H2505" s="16" t="n">
        <v>0.9131</v>
      </c>
      <c r="I2505" s="16" t="n">
        <v>1.3813</v>
      </c>
      <c r="J2505" s="16" t="n">
        <v>1.3646</v>
      </c>
      <c r="K2505" s="17" t="n">
        <v>75</v>
      </c>
      <c r="L2505" s="16" t="n">
        <v>1</v>
      </c>
      <c r="M2505" s="18" t="n">
        <v>655487.2394911906</v>
      </c>
      <c r="N2505" s="18" t="n">
        <v>674704.8172238283</v>
      </c>
      <c r="O2505" s="19" t="n">
        <v>19217.57773263764</v>
      </c>
      <c r="P2505" s="20" t="n">
        <v>0.02931800434064119</v>
      </c>
      <c r="Q2505" s="27">
        <f>IF(O2505&gt;0,O2505,"")</f>
        <v/>
      </c>
      <c r="R2505" s="28">
        <f>IF(O2505&gt;0,P2505,"")</f>
        <v/>
      </c>
    </row>
    <row r="2506">
      <c r="A2506" t="inlineStr">
        <is>
          <t>440120</t>
        </is>
      </c>
      <c r="B2506" t="inlineStr">
        <is>
          <t>Tennova Healthcare North Knoxville Medical Center</t>
        </is>
      </c>
      <c r="C2506" t="inlineStr">
        <is>
          <t>Tennessee</t>
        </is>
      </c>
      <c r="D2506" t="inlineStr">
        <is>
          <t>TN</t>
        </is>
      </c>
      <c r="E2506" t="inlineStr">
        <is>
          <t>East South Central</t>
        </is>
      </c>
      <c r="F2506" t="inlineStr">
        <is>
          <t>Rural Referral Center (RRC)</t>
        </is>
      </c>
      <c r="G2506" s="16" t="n">
        <v>0.8134</v>
      </c>
      <c r="H2506" s="16" t="n">
        <v>0.8273</v>
      </c>
      <c r="I2506" s="16" t="n">
        <v>1.8907</v>
      </c>
      <c r="J2506" s="16" t="n">
        <v>1.8899</v>
      </c>
      <c r="K2506" s="17" t="n">
        <v>3442</v>
      </c>
      <c r="L2506" s="16" t="n">
        <v>1</v>
      </c>
      <c r="M2506" s="18" t="n">
        <v>38860529.3074596</v>
      </c>
      <c r="N2506" s="18" t="n">
        <v>40472981.57113199</v>
      </c>
      <c r="O2506" s="19" t="n">
        <v>1612452.263672389</v>
      </c>
      <c r="P2506" s="20" t="n">
        <v>0.04149331705996258</v>
      </c>
      <c r="Q2506" s="27">
        <f>IF(O2506&gt;0,O2506,"")</f>
        <v/>
      </c>
      <c r="R2506" s="28">
        <f>IF(O2506&gt;0,P2506,"")</f>
        <v/>
      </c>
    </row>
    <row r="2507">
      <c r="A2507" t="inlineStr">
        <is>
          <t>440125</t>
        </is>
      </c>
      <c r="B2507" t="inlineStr">
        <is>
          <t>Fort Sanders Regional Medical Center</t>
        </is>
      </c>
      <c r="C2507" t="inlineStr">
        <is>
          <t>Tennessee</t>
        </is>
      </c>
      <c r="D2507" t="inlineStr">
        <is>
          <t>TN</t>
        </is>
      </c>
      <c r="E2507" t="inlineStr">
        <is>
          <t>East South Central</t>
        </is>
      </c>
      <c r="F2507" t="inlineStr">
        <is>
          <t>Rural Referral Center (RRC)</t>
        </is>
      </c>
      <c r="G2507" s="16" t="n">
        <v>0.8134</v>
      </c>
      <c r="H2507" s="16" t="n">
        <v>0.8273</v>
      </c>
      <c r="I2507" s="16" t="n">
        <v>1.8813</v>
      </c>
      <c r="J2507" s="16" t="n">
        <v>1.8844</v>
      </c>
      <c r="K2507" s="17" t="n">
        <v>2797</v>
      </c>
      <c r="L2507" s="16" t="n">
        <v>1</v>
      </c>
      <c r="M2507" s="18" t="n">
        <v>31421415.33648709</v>
      </c>
      <c r="N2507" s="18" t="n">
        <v>32792994.04685478</v>
      </c>
      <c r="O2507" s="19" t="n">
        <v>1371578.710367691</v>
      </c>
      <c r="P2507" s="20" t="n">
        <v>0.04365107986637985</v>
      </c>
      <c r="Q2507" s="27">
        <f>IF(O2507&gt;0,O2507,"")</f>
        <v/>
      </c>
      <c r="R2507" s="28">
        <f>IF(O2507&gt;0,P2507,"")</f>
        <v/>
      </c>
    </row>
    <row r="2508">
      <c r="A2508" t="inlineStr">
        <is>
          <t>440130</t>
        </is>
      </c>
      <c r="B2508" t="inlineStr">
        <is>
          <t>Baptist Memorial Hospital Union City</t>
        </is>
      </c>
      <c r="C2508" t="inlineStr">
        <is>
          <t>Tennessee</t>
        </is>
      </c>
      <c r="D2508" t="inlineStr">
        <is>
          <t>TN</t>
        </is>
      </c>
      <c r="E2508" t="inlineStr">
        <is>
          <t>East South Central</t>
        </is>
      </c>
      <c r="F2508" t="inlineStr">
        <is>
          <t>IPPS</t>
        </is>
      </c>
      <c r="G2508" s="16" t="n">
        <v>0.8134</v>
      </c>
      <c r="H2508" s="16" t="n">
        <v>0.8273</v>
      </c>
      <c r="I2508" s="16" t="n">
        <v>1.4389</v>
      </c>
      <c r="J2508" s="16" t="n">
        <v>1.4281</v>
      </c>
      <c r="K2508" s="17" t="n">
        <v>591</v>
      </c>
      <c r="L2508" s="16" t="n">
        <v>1</v>
      </c>
      <c r="M2508" s="18" t="n">
        <v>5078007.231106409</v>
      </c>
      <c r="N2508" s="18" t="n">
        <v>5251236.865476522</v>
      </c>
      <c r="O2508" s="19" t="n">
        <v>173229.6343701128</v>
      </c>
      <c r="P2508" s="20" t="n">
        <v>0.03411370375941136</v>
      </c>
      <c r="Q2508" s="27">
        <f>IF(O2508&gt;0,O2508,"")</f>
        <v/>
      </c>
      <c r="R2508" s="28">
        <f>IF(O2508&gt;0,P2508,"")</f>
        <v/>
      </c>
    </row>
    <row r="2509">
      <c r="A2509" t="inlineStr">
        <is>
          <t>440131</t>
        </is>
      </c>
      <c r="B2509" t="inlineStr">
        <is>
          <t>Baptist Memorial Hospital Tipton</t>
        </is>
      </c>
      <c r="C2509" t="inlineStr">
        <is>
          <t>Tennessee</t>
        </is>
      </c>
      <c r="D2509" t="inlineStr">
        <is>
          <t>TN</t>
        </is>
      </c>
      <c r="E2509" t="inlineStr">
        <is>
          <t>East South Central</t>
        </is>
      </c>
      <c r="F2509" t="inlineStr">
        <is>
          <t>IPPS</t>
        </is>
      </c>
      <c r="G2509" s="16" t="n">
        <v>0.8448</v>
      </c>
      <c r="H2509" s="16" t="n">
        <v>0.8273</v>
      </c>
      <c r="I2509" s="16" t="n">
        <v>1.3761</v>
      </c>
      <c r="J2509" s="16" t="n">
        <v>1.3577</v>
      </c>
      <c r="K2509" s="17" t="n">
        <v>340</v>
      </c>
      <c r="L2509" s="16" t="n">
        <v>1</v>
      </c>
      <c r="M2509" s="18" t="n">
        <v>2855363.369604705</v>
      </c>
      <c r="N2509" s="18" t="n">
        <v>2872091.312226569</v>
      </c>
      <c r="O2509" s="19" t="n">
        <v>16727.94262186391</v>
      </c>
      <c r="P2509" s="20" t="n">
        <v>0.00585842866793508</v>
      </c>
      <c r="Q2509" s="27">
        <f>IF(O2509&gt;0,O2509,"")</f>
        <v/>
      </c>
      <c r="R2509" s="28">
        <f>IF(O2509&gt;0,P2509,"")</f>
        <v/>
      </c>
    </row>
    <row r="2510">
      <c r="A2510" t="inlineStr">
        <is>
          <t>440132</t>
        </is>
      </c>
      <c r="B2510" t="inlineStr">
        <is>
          <t>West Tennessee Healthcare Henry County Hospital</t>
        </is>
      </c>
      <c r="C2510" t="inlineStr">
        <is>
          <t>Tennessee</t>
        </is>
      </c>
      <c r="D2510" t="inlineStr">
        <is>
          <t>TN</t>
        </is>
      </c>
      <c r="E2510" t="inlineStr">
        <is>
          <t>East South Central</t>
        </is>
      </c>
      <c r="F2510" t="inlineStr">
        <is>
          <t>IPPS</t>
        </is>
      </c>
      <c r="G2510" s="16" t="n">
        <v>0.8134</v>
      </c>
      <c r="H2510" s="16" t="n">
        <v>0.8273</v>
      </c>
      <c r="I2510" s="16" t="n">
        <v>1.5383</v>
      </c>
      <c r="J2510" s="16" t="n">
        <v>1.5337</v>
      </c>
      <c r="K2510" s="17" t="n">
        <v>489</v>
      </c>
      <c r="L2510" s="16" t="n">
        <v>1</v>
      </c>
      <c r="M2510" s="18" t="n">
        <v>4491848.713214695</v>
      </c>
      <c r="N2510" s="18" t="n">
        <v>4666215.424614646</v>
      </c>
      <c r="O2510" s="19" t="n">
        <v>174366.7113999501</v>
      </c>
      <c r="P2510" s="20" t="n">
        <v>0.0388184737582492</v>
      </c>
      <c r="Q2510" s="27">
        <f>IF(O2510&gt;0,O2510,"")</f>
        <v/>
      </c>
      <c r="R2510" s="28">
        <f>IF(O2510&gt;0,P2510,"")</f>
        <v/>
      </c>
    </row>
    <row r="2511">
      <c r="A2511" t="inlineStr">
        <is>
          <t>440137</t>
        </is>
      </c>
      <c r="B2511" t="inlineStr">
        <is>
          <t>Vanderbilt Bedford Hospital</t>
        </is>
      </c>
      <c r="C2511" t="inlineStr">
        <is>
          <t>Tennessee</t>
        </is>
      </c>
      <c r="D2511" t="inlineStr">
        <is>
          <t>TN</t>
        </is>
      </c>
      <c r="E2511" t="inlineStr">
        <is>
          <t>East South Central</t>
        </is>
      </c>
      <c r="F2511" t="inlineStr">
        <is>
          <t>IPPS</t>
        </is>
      </c>
      <c r="G2511" s="16" t="n">
        <v>0.8911</v>
      </c>
      <c r="H2511" s="16" t="n">
        <v>0.9131</v>
      </c>
      <c r="I2511" s="16" t="n">
        <v>1.4541</v>
      </c>
      <c r="J2511" s="16" t="n">
        <v>1.4402</v>
      </c>
      <c r="K2511" s="17" t="n">
        <v>429</v>
      </c>
      <c r="L2511" s="16" t="n">
        <v>1</v>
      </c>
      <c r="M2511" s="18" t="n">
        <v>3927929.56454565</v>
      </c>
      <c r="N2511" s="18" t="n">
        <v>4073120.695310078</v>
      </c>
      <c r="O2511" s="19" t="n">
        <v>145191.1307644281</v>
      </c>
      <c r="P2511" s="20" t="n">
        <v>0.03696378165101404</v>
      </c>
      <c r="Q2511" s="27">
        <f>IF(O2511&gt;0,O2511,"")</f>
        <v/>
      </c>
      <c r="R2511" s="28">
        <f>IF(O2511&gt;0,P2511,"")</f>
        <v/>
      </c>
    </row>
    <row r="2512">
      <c r="A2512" t="inlineStr">
        <is>
          <t>440144</t>
        </is>
      </c>
      <c r="B2512" t="inlineStr">
        <is>
          <t>Vanderbilt Tullahoma-Harton Hospital</t>
        </is>
      </c>
      <c r="C2512" t="inlineStr">
        <is>
          <t>Tennessee</t>
        </is>
      </c>
      <c r="D2512" t="inlineStr">
        <is>
          <t>TN</t>
        </is>
      </c>
      <c r="E2512" t="inlineStr">
        <is>
          <t>East South Central</t>
        </is>
      </c>
      <c r="F2512" t="inlineStr">
        <is>
          <t>Rural Referral Center (RRC)</t>
        </is>
      </c>
      <c r="G2512" s="16" t="n">
        <v>0.882</v>
      </c>
      <c r="H2512" s="16" t="n">
        <v>0.9131</v>
      </c>
      <c r="I2512" s="16" t="n">
        <v>1.4994</v>
      </c>
      <c r="J2512" s="16" t="n">
        <v>1.4883</v>
      </c>
      <c r="K2512" s="17" t="n">
        <v>1425</v>
      </c>
      <c r="L2512" s="16" t="n">
        <v>1</v>
      </c>
      <c r="M2512" s="18" t="n">
        <v>13372383.0058652</v>
      </c>
      <c r="N2512" s="18" t="n">
        <v>13981460.06889216</v>
      </c>
      <c r="O2512" s="19" t="n">
        <v>609077.0630269665</v>
      </c>
      <c r="P2512" s="20" t="n">
        <v>0.04554738394494251</v>
      </c>
      <c r="Q2512" s="27">
        <f>IF(O2512&gt;0,O2512,"")</f>
        <v/>
      </c>
      <c r="R2512" s="28">
        <f>IF(O2512&gt;0,P2512,"")</f>
        <v/>
      </c>
    </row>
    <row r="2513">
      <c r="A2513" t="inlineStr">
        <is>
          <t>440148</t>
        </is>
      </c>
      <c r="B2513" t="inlineStr">
        <is>
          <t>Ascension Saint Thomas Dekalb</t>
        </is>
      </c>
      <c r="C2513" t="inlineStr">
        <is>
          <t>Tennessee</t>
        </is>
      </c>
      <c r="D2513" t="inlineStr">
        <is>
          <t>TN</t>
        </is>
      </c>
      <c r="E2513" t="inlineStr">
        <is>
          <t>East South Central</t>
        </is>
      </c>
      <c r="F2513" t="inlineStr">
        <is>
          <t>IPPS</t>
        </is>
      </c>
      <c r="G2513" s="16" t="n">
        <v>0.882</v>
      </c>
      <c r="H2513" s="16" t="n">
        <v>0.9131</v>
      </c>
      <c r="I2513" s="16" t="n">
        <v>1.2268</v>
      </c>
      <c r="J2513" s="16" t="n">
        <v>1.2056</v>
      </c>
      <c r="K2513" s="17" t="n">
        <v>100</v>
      </c>
      <c r="L2513" s="16" t="n">
        <v>1</v>
      </c>
      <c r="M2513" s="18" t="n">
        <v>767803.7049484319</v>
      </c>
      <c r="N2513" s="18" t="n">
        <v>794786.3868728784</v>
      </c>
      <c r="O2513" s="19" t="n">
        <v>26982.68192444649</v>
      </c>
      <c r="P2513" s="20" t="n">
        <v>0.03514268262909558</v>
      </c>
      <c r="Q2513" s="27">
        <f>IF(O2513&gt;0,O2513,"")</f>
        <v/>
      </c>
      <c r="R2513" s="28">
        <f>IF(O2513&gt;0,P2513,"")</f>
        <v/>
      </c>
    </row>
    <row r="2514">
      <c r="A2514" t="inlineStr">
        <is>
          <t>440150</t>
        </is>
      </c>
      <c r="B2514" t="inlineStr">
        <is>
          <t>Tristar Summit Medical Center</t>
        </is>
      </c>
      <c r="C2514" t="inlineStr">
        <is>
          <t>Tennessee</t>
        </is>
      </c>
      <c r="D2514" t="inlineStr">
        <is>
          <t>TN</t>
        </is>
      </c>
      <c r="E2514" t="inlineStr">
        <is>
          <t>East South Central</t>
        </is>
      </c>
      <c r="F2514" t="inlineStr">
        <is>
          <t>IPPS</t>
        </is>
      </c>
      <c r="G2514" s="16" t="n">
        <v>0.8984</v>
      </c>
      <c r="H2514" s="16" t="n">
        <v>0.9131</v>
      </c>
      <c r="I2514" s="16" t="n">
        <v>1.6453</v>
      </c>
      <c r="J2514" s="16" t="n">
        <v>1.6391</v>
      </c>
      <c r="K2514" s="17" t="n">
        <v>2529</v>
      </c>
      <c r="L2514" s="16" t="n">
        <v>1</v>
      </c>
      <c r="M2514" s="18" t="n">
        <v>26327455.86849153</v>
      </c>
      <c r="N2514" s="18" t="n">
        <v>27327597.98808323</v>
      </c>
      <c r="O2514" s="19" t="n">
        <v>1000142.119591702</v>
      </c>
      <c r="P2514" s="20" t="n">
        <v>0.03798855934228963</v>
      </c>
      <c r="Q2514" s="27">
        <f>IF(O2514&gt;0,O2514,"")</f>
        <v/>
      </c>
      <c r="R2514" s="28">
        <f>IF(O2514&gt;0,P2514,"")</f>
        <v/>
      </c>
    </row>
    <row r="2515">
      <c r="A2515" t="inlineStr">
        <is>
          <t>440151</t>
        </is>
      </c>
      <c r="B2515" t="inlineStr">
        <is>
          <t>Ascension Saint Thomas River Park Hospital</t>
        </is>
      </c>
      <c r="C2515" t="inlineStr">
        <is>
          <t>Tennessee</t>
        </is>
      </c>
      <c r="D2515" t="inlineStr">
        <is>
          <t>TN</t>
        </is>
      </c>
      <c r="E2515" t="inlineStr">
        <is>
          <t>East South Central</t>
        </is>
      </c>
      <c r="F2515" t="inlineStr">
        <is>
          <t>IPPS</t>
        </is>
      </c>
      <c r="G2515" s="16" t="n">
        <v>0.882</v>
      </c>
      <c r="H2515" s="16" t="n">
        <v>0.9131</v>
      </c>
      <c r="I2515" s="16" t="n">
        <v>1.42</v>
      </c>
      <c r="J2515" s="16" t="n">
        <v>1.4061</v>
      </c>
      <c r="K2515" s="17" t="n">
        <v>551</v>
      </c>
      <c r="L2515" s="16" t="n">
        <v>1</v>
      </c>
      <c r="M2515" s="18" t="n">
        <v>4896845.246378807</v>
      </c>
      <c r="N2515" s="18" t="n">
        <v>5107577.765085076</v>
      </c>
      <c r="O2515" s="19" t="n">
        <v>210732.5187062686</v>
      </c>
      <c r="P2515" s="20" t="n">
        <v>0.04303434315432048</v>
      </c>
      <c r="Q2515" s="27">
        <f>IF(O2515&gt;0,O2515,"")</f>
        <v/>
      </c>
      <c r="R2515" s="28">
        <f>IF(O2515&gt;0,P2515,"")</f>
        <v/>
      </c>
    </row>
    <row r="2516">
      <c r="A2516" t="inlineStr">
        <is>
          <t>440152</t>
        </is>
      </c>
      <c r="B2516" t="inlineStr">
        <is>
          <t>Regional One Health</t>
        </is>
      </c>
      <c r="C2516" t="inlineStr">
        <is>
          <t>Tennessee</t>
        </is>
      </c>
      <c r="D2516" t="inlineStr">
        <is>
          <t>TN</t>
        </is>
      </c>
      <c r="E2516" t="inlineStr">
        <is>
          <t>East South Central</t>
        </is>
      </c>
      <c r="F2516" t="inlineStr">
        <is>
          <t>Rural Referral Center (RRC)</t>
        </is>
      </c>
      <c r="G2516" s="16" t="n">
        <v>0.8448</v>
      </c>
      <c r="H2516" s="16" t="n">
        <v>0.8273</v>
      </c>
      <c r="I2516" s="16" t="n">
        <v>2.2404</v>
      </c>
      <c r="J2516" s="16" t="n">
        <v>2.2503</v>
      </c>
      <c r="K2516" s="17" t="n">
        <v>1051</v>
      </c>
      <c r="L2516" s="16" t="n">
        <v>1</v>
      </c>
      <c r="M2516" s="18" t="n">
        <v>14370131.81758072</v>
      </c>
      <c r="N2516" s="18" t="n">
        <v>14714945.04325768</v>
      </c>
      <c r="O2516" s="19" t="n">
        <v>344813.2256769631</v>
      </c>
      <c r="P2516" s="20" t="n">
        <v>0.02399513310344943</v>
      </c>
      <c r="Q2516" s="27">
        <f>IF(O2516&gt;0,O2516,"")</f>
        <v/>
      </c>
      <c r="R2516" s="28">
        <f>IF(O2516&gt;0,P2516,"")</f>
        <v/>
      </c>
    </row>
    <row r="2517">
      <c r="A2517" t="inlineStr">
        <is>
          <t>440153</t>
        </is>
      </c>
      <c r="B2517" t="inlineStr">
        <is>
          <t>Tennova Healthcare - Newport Medical Center</t>
        </is>
      </c>
      <c r="C2517" t="inlineStr">
        <is>
          <t>Tennessee</t>
        </is>
      </c>
      <c r="D2517" t="inlineStr">
        <is>
          <t>TN</t>
        </is>
      </c>
      <c r="E2517" t="inlineStr">
        <is>
          <t>East South Central</t>
        </is>
      </c>
      <c r="F2517" t="inlineStr">
        <is>
          <t>IPPS</t>
        </is>
      </c>
      <c r="G2517" s="16" t="n">
        <v>0.8134</v>
      </c>
      <c r="H2517" s="16" t="n">
        <v>0.8273</v>
      </c>
      <c r="I2517" s="16" t="n">
        <v>1.5527</v>
      </c>
      <c r="J2517" s="16" t="n">
        <v>1.5451</v>
      </c>
      <c r="K2517" s="17" t="n">
        <v>306</v>
      </c>
      <c r="L2517" s="16" t="n">
        <v>1</v>
      </c>
      <c r="M2517" s="18" t="n">
        <v>2837162.434887938</v>
      </c>
      <c r="N2517" s="18" t="n">
        <v>2941667.126662108</v>
      </c>
      <c r="O2517" s="19" t="n">
        <v>104504.6917741704</v>
      </c>
      <c r="P2517" s="20" t="n">
        <v>0.03683422933036899</v>
      </c>
      <c r="Q2517" s="27">
        <f>IF(O2517&gt;0,O2517,"")</f>
        <v/>
      </c>
      <c r="R2517" s="28">
        <f>IF(O2517&gt;0,P2517,"")</f>
        <v/>
      </c>
    </row>
    <row r="2518">
      <c r="A2518" t="inlineStr">
        <is>
          <t>440156</t>
        </is>
      </c>
      <c r="B2518" t="inlineStr">
        <is>
          <t>Parkridge Medical Center</t>
        </is>
      </c>
      <c r="C2518" t="inlineStr">
        <is>
          <t>Tennessee</t>
        </is>
      </c>
      <c r="D2518" t="inlineStr">
        <is>
          <t>TN</t>
        </is>
      </c>
      <c r="E2518" t="inlineStr">
        <is>
          <t>East South Central</t>
        </is>
      </c>
      <c r="F2518" t="inlineStr">
        <is>
          <t>IPPS</t>
        </is>
      </c>
      <c r="G2518" s="16" t="n">
        <v>0.8385</v>
      </c>
      <c r="H2518" s="16" t="n">
        <v>0.85</v>
      </c>
      <c r="I2518" s="16" t="n">
        <v>1.9273</v>
      </c>
      <c r="J2518" s="16" t="n">
        <v>1.9229</v>
      </c>
      <c r="K2518" s="17" t="n">
        <v>2905</v>
      </c>
      <c r="L2518" s="16" t="n">
        <v>1</v>
      </c>
      <c r="M2518" s="18" t="n">
        <v>34020986.2315897</v>
      </c>
      <c r="N2518" s="18" t="n">
        <v>35302882.1272632</v>
      </c>
      <c r="O2518" s="19" t="n">
        <v>1281895.895673499</v>
      </c>
      <c r="P2518" s="20" t="n">
        <v>0.03767956304815209</v>
      </c>
      <c r="Q2518" s="27">
        <f>IF(O2518&gt;0,O2518,"")</f>
        <v/>
      </c>
      <c r="R2518" s="28">
        <f>IF(O2518&gt;0,P2518,"")</f>
        <v/>
      </c>
    </row>
    <row r="2519">
      <c r="A2519" t="inlineStr">
        <is>
          <t>440161</t>
        </is>
      </c>
      <c r="B2519" t="inlineStr">
        <is>
          <t>Tristar Centennial Medical Center</t>
        </is>
      </c>
      <c r="C2519" t="inlineStr">
        <is>
          <t>Tennessee</t>
        </is>
      </c>
      <c r="D2519" t="inlineStr">
        <is>
          <t>TN</t>
        </is>
      </c>
      <c r="E2519" t="inlineStr">
        <is>
          <t>East South Central</t>
        </is>
      </c>
      <c r="F2519" t="inlineStr">
        <is>
          <t>IPPS</t>
        </is>
      </c>
      <c r="G2519" s="16" t="n">
        <v>0.8984</v>
      </c>
      <c r="H2519" s="16" t="n">
        <v>0.9131</v>
      </c>
      <c r="I2519" s="16" t="n">
        <v>2.6988</v>
      </c>
      <c r="J2519" s="16" t="n">
        <v>2.7169</v>
      </c>
      <c r="K2519" s="17" t="n">
        <v>5224</v>
      </c>
      <c r="L2519" s="16" t="n">
        <v>1</v>
      </c>
      <c r="M2519" s="18" t="n">
        <v>89204925.7672089</v>
      </c>
      <c r="N2519" s="18" t="n">
        <v>93567279.55044359</v>
      </c>
      <c r="O2519" s="19" t="n">
        <v>4362353.783234686</v>
      </c>
      <c r="P2519" s="20" t="n">
        <v>0.04890261099054976</v>
      </c>
      <c r="Q2519" s="27">
        <f>IF(O2519&gt;0,O2519,"")</f>
        <v/>
      </c>
      <c r="R2519" s="28">
        <f>IF(O2519&gt;0,P2519,"")</f>
        <v/>
      </c>
    </row>
    <row r="2520">
      <c r="A2520" t="inlineStr">
        <is>
          <t>440173</t>
        </is>
      </c>
      <c r="B2520" t="inlineStr">
        <is>
          <t>Parkwest Medical Center</t>
        </is>
      </c>
      <c r="C2520" t="inlineStr">
        <is>
          <t>Tennessee</t>
        </is>
      </c>
      <c r="D2520" t="inlineStr">
        <is>
          <t>TN</t>
        </is>
      </c>
      <c r="E2520" t="inlineStr">
        <is>
          <t>East South Central</t>
        </is>
      </c>
      <c r="F2520" t="inlineStr">
        <is>
          <t>IPPS</t>
        </is>
      </c>
      <c r="G2520" s="16" t="n">
        <v>0.8134</v>
      </c>
      <c r="H2520" s="16" t="n">
        <v>0.8273</v>
      </c>
      <c r="I2520" s="16" t="n">
        <v>2.1874</v>
      </c>
      <c r="J2520" s="16" t="n">
        <v>2.2004</v>
      </c>
      <c r="K2520" s="17" t="n">
        <v>4758</v>
      </c>
      <c r="L2520" s="16" t="n">
        <v>1</v>
      </c>
      <c r="M2520" s="18" t="n">
        <v>62148101.59012805</v>
      </c>
      <c r="N2520" s="18" t="n">
        <v>65139074.2649729</v>
      </c>
      <c r="O2520" s="19" t="n">
        <v>2990972.674844854</v>
      </c>
      <c r="P2520" s="20" t="n">
        <v>0.04812653320564109</v>
      </c>
      <c r="Q2520" s="27">
        <f>IF(O2520&gt;0,O2520,"")</f>
        <v/>
      </c>
      <c r="R2520" s="28">
        <f>IF(O2520&gt;0,P2520,"")</f>
        <v/>
      </c>
    </row>
    <row r="2521">
      <c r="A2521" t="inlineStr">
        <is>
          <t>440175</t>
        </is>
      </c>
      <c r="B2521" t="inlineStr">
        <is>
          <t>Southern Tennessee Regional Health System Lawrence</t>
        </is>
      </c>
      <c r="C2521" t="inlineStr">
        <is>
          <t>Tennessee</t>
        </is>
      </c>
      <c r="D2521" t="inlineStr">
        <is>
          <t>TN</t>
        </is>
      </c>
      <c r="E2521" t="inlineStr">
        <is>
          <t>East South Central</t>
        </is>
      </c>
      <c r="F2521" t="inlineStr">
        <is>
          <t>IPPS</t>
        </is>
      </c>
      <c r="G2521" s="16" t="n">
        <v>0.9016</v>
      </c>
      <c r="H2521" s="16" t="n">
        <v>0.8565</v>
      </c>
      <c r="I2521" s="16" t="n">
        <v>1.3167</v>
      </c>
      <c r="J2521" s="16" t="n">
        <v>1.3035</v>
      </c>
      <c r="K2521" s="17" t="n">
        <v>508</v>
      </c>
      <c r="L2521" s="16" t="n">
        <v>1</v>
      </c>
      <c r="M2521" s="18" t="n">
        <v>4241154.637257354</v>
      </c>
      <c r="N2521" s="18" t="n">
        <v>4203465.290310086</v>
      </c>
      <c r="O2521" s="19" t="n">
        <v>-37689.34694726858</v>
      </c>
      <c r="P2521" s="20" t="n">
        <v>-0.008886576927938029</v>
      </c>
      <c r="Q2521" s="27">
        <f>IF(O2521&gt;0,O2521,"")</f>
        <v/>
      </c>
      <c r="R2521" s="28">
        <f>IF(O2521&gt;0,P2521,"")</f>
        <v/>
      </c>
    </row>
    <row r="2522">
      <c r="A2522" t="inlineStr">
        <is>
          <t>440176</t>
        </is>
      </c>
      <c r="B2522" t="inlineStr">
        <is>
          <t>Indian Path Community Hospital</t>
        </is>
      </c>
      <c r="C2522" t="inlineStr">
        <is>
          <t>Tennessee</t>
        </is>
      </c>
      <c r="D2522" t="inlineStr">
        <is>
          <t>TN</t>
        </is>
      </c>
      <c r="E2522" t="inlineStr">
        <is>
          <t>East South Central</t>
        </is>
      </c>
      <c r="F2522" t="inlineStr">
        <is>
          <t>IPPS</t>
        </is>
      </c>
      <c r="G2522" s="16" t="n">
        <v>0.8134</v>
      </c>
      <c r="H2522" s="16" t="n">
        <v>0.8273</v>
      </c>
      <c r="I2522" s="16" t="n">
        <v>1.3585</v>
      </c>
      <c r="J2522" s="16" t="n">
        <v>1.3467</v>
      </c>
      <c r="K2522" s="17" t="n">
        <v>209</v>
      </c>
      <c r="L2522" s="16" t="n">
        <v>1</v>
      </c>
      <c r="M2522" s="18" t="n">
        <v>1695435.023514195</v>
      </c>
      <c r="N2522" s="18" t="n">
        <v>1751187.523811211</v>
      </c>
      <c r="O2522" s="19" t="n">
        <v>55752.500297016</v>
      </c>
      <c r="P2522" s="20" t="n">
        <v>0.03288389087389241</v>
      </c>
      <c r="Q2522" s="27">
        <f>IF(O2522&gt;0,O2522,"")</f>
        <v/>
      </c>
      <c r="R2522" s="28">
        <f>IF(O2522&gt;0,P2522,"")</f>
        <v/>
      </c>
    </row>
    <row r="2523">
      <c r="A2523" t="inlineStr">
        <is>
          <t>440183</t>
        </is>
      </c>
      <c r="B2523" t="inlineStr">
        <is>
          <t>St Francis Hospital</t>
        </is>
      </c>
      <c r="C2523" t="inlineStr">
        <is>
          <t>Tennessee</t>
        </is>
      </c>
      <c r="D2523" t="inlineStr">
        <is>
          <t>TN</t>
        </is>
      </c>
      <c r="E2523" t="inlineStr">
        <is>
          <t>East South Central</t>
        </is>
      </c>
      <c r="F2523" t="inlineStr">
        <is>
          <t>IPPS</t>
        </is>
      </c>
      <c r="G2523" s="16" t="n">
        <v>0.8448</v>
      </c>
      <c r="H2523" s="16" t="n">
        <v>0.8273</v>
      </c>
      <c r="I2523" s="16" t="n">
        <v>2.0472</v>
      </c>
      <c r="J2523" s="16" t="n">
        <v>2.0454</v>
      </c>
      <c r="K2523" s="17" t="n">
        <v>2512</v>
      </c>
      <c r="L2523" s="16" t="n">
        <v>1</v>
      </c>
      <c r="M2523" s="18" t="n">
        <v>31384295.18271999</v>
      </c>
      <c r="N2523" s="18" t="n">
        <v>31967847.51008604</v>
      </c>
      <c r="O2523" s="19" t="n">
        <v>583552.3273660429</v>
      </c>
      <c r="P2523" s="20" t="n">
        <v>0.01859376876136901</v>
      </c>
      <c r="Q2523" s="27">
        <f>IF(O2523&gt;0,O2523,"")</f>
        <v/>
      </c>
      <c r="R2523" s="28">
        <f>IF(O2523&gt;0,P2523,"")</f>
        <v/>
      </c>
    </row>
    <row r="2524">
      <c r="A2524" t="inlineStr">
        <is>
          <t>440184</t>
        </is>
      </c>
      <c r="B2524" t="inlineStr">
        <is>
          <t>Franklin Woods Community Hospital</t>
        </is>
      </c>
      <c r="C2524" t="inlineStr">
        <is>
          <t>Tennessee</t>
        </is>
      </c>
      <c r="D2524" t="inlineStr">
        <is>
          <t>TN</t>
        </is>
      </c>
      <c r="E2524" t="inlineStr">
        <is>
          <t>East South Central</t>
        </is>
      </c>
      <c r="F2524" t="inlineStr">
        <is>
          <t>IPPS</t>
        </is>
      </c>
      <c r="G2524" s="16" t="n">
        <v>0.8145</v>
      </c>
      <c r="H2524" s="16" t="n">
        <v>0.8273</v>
      </c>
      <c r="I2524" s="16" t="n">
        <v>1.4656</v>
      </c>
      <c r="J2524" s="16" t="n">
        <v>1.4603</v>
      </c>
      <c r="K2524" s="17" t="n">
        <v>874</v>
      </c>
      <c r="L2524" s="16" t="n">
        <v>1</v>
      </c>
      <c r="M2524" s="18" t="n">
        <v>7654854.141819452</v>
      </c>
      <c r="N2524" s="18" t="n">
        <v>7940887.184632437</v>
      </c>
      <c r="O2524" s="19" t="n">
        <v>286033.0428129854</v>
      </c>
      <c r="P2524" s="20" t="n">
        <v>0.03736623030481405</v>
      </c>
      <c r="Q2524" s="27">
        <f>IF(O2524&gt;0,O2524,"")</f>
        <v/>
      </c>
      <c r="R2524" s="28">
        <f>IF(O2524&gt;0,P2524,"")</f>
        <v/>
      </c>
    </row>
    <row r="2525">
      <c r="A2525" t="inlineStr">
        <is>
          <t>440185</t>
        </is>
      </c>
      <c r="B2525" t="inlineStr">
        <is>
          <t>Bradley Medical Center</t>
        </is>
      </c>
      <c r="C2525" t="inlineStr">
        <is>
          <t>Tennessee</t>
        </is>
      </c>
      <c r="D2525" t="inlineStr">
        <is>
          <t>TN</t>
        </is>
      </c>
      <c r="E2525" t="inlineStr">
        <is>
          <t>East South Central</t>
        </is>
      </c>
      <c r="F2525" t="inlineStr">
        <is>
          <t>Rural Referral Center (RRC)</t>
        </is>
      </c>
      <c r="G2525" s="16" t="n">
        <v>0.8274</v>
      </c>
      <c r="H2525" s="16" t="n">
        <v>0.8377</v>
      </c>
      <c r="I2525" s="16" t="n">
        <v>1.5546</v>
      </c>
      <c r="J2525" s="16" t="n">
        <v>1.5449</v>
      </c>
      <c r="K2525" s="17" t="n">
        <v>1731</v>
      </c>
      <c r="L2525" s="16" t="n">
        <v>1</v>
      </c>
      <c r="M2525" s="18" t="n">
        <v>16226805.16714408</v>
      </c>
      <c r="N2525" s="18" t="n">
        <v>16758602.84259318</v>
      </c>
      <c r="O2525" s="19" t="n">
        <v>531797.6754490938</v>
      </c>
      <c r="P2525" s="20" t="n">
        <v>0.03277278983578812</v>
      </c>
      <c r="Q2525" s="27">
        <f>IF(O2525&gt;0,O2525,"")</f>
        <v/>
      </c>
      <c r="R2525" s="28">
        <f>IF(O2525&gt;0,P2525,"")</f>
        <v/>
      </c>
    </row>
    <row r="2526">
      <c r="A2526" t="inlineStr">
        <is>
          <t>440187</t>
        </is>
      </c>
      <c r="B2526" t="inlineStr">
        <is>
          <t>Livingston Regional Hospital</t>
        </is>
      </c>
      <c r="C2526" t="inlineStr">
        <is>
          <t>Tennessee</t>
        </is>
      </c>
      <c r="D2526" t="inlineStr">
        <is>
          <t>TN</t>
        </is>
      </c>
      <c r="E2526" t="inlineStr">
        <is>
          <t>East South Central</t>
        </is>
      </c>
      <c r="F2526" t="inlineStr">
        <is>
          <t>IPPS</t>
        </is>
      </c>
      <c r="G2526" s="16" t="n">
        <v>0.8134</v>
      </c>
      <c r="H2526" s="16" t="n">
        <v>0.8273</v>
      </c>
      <c r="I2526" s="16" t="n">
        <v>1.2082</v>
      </c>
      <c r="J2526" s="16" t="n">
        <v>1.1945</v>
      </c>
      <c r="K2526" s="17" t="n">
        <v>486</v>
      </c>
      <c r="L2526" s="16" t="n">
        <v>1</v>
      </c>
      <c r="M2526" s="18" t="n">
        <v>3506310.095638087</v>
      </c>
      <c r="N2526" s="18" t="n">
        <v>3611918.411355175</v>
      </c>
      <c r="O2526" s="19" t="n">
        <v>105608.3157170885</v>
      </c>
      <c r="P2526" s="20" t="n">
        <v>0.0301195025073416</v>
      </c>
      <c r="Q2526" s="27">
        <f>IF(O2526&gt;0,O2526,"")</f>
        <v/>
      </c>
      <c r="R2526" s="28">
        <f>IF(O2526&gt;0,P2526,"")</f>
        <v/>
      </c>
    </row>
    <row r="2527">
      <c r="A2527" t="inlineStr">
        <is>
          <t>440192</t>
        </is>
      </c>
      <c r="B2527" t="inlineStr">
        <is>
          <t>Saint Thomas Highlands Hospital</t>
        </is>
      </c>
      <c r="C2527" t="inlineStr">
        <is>
          <t>Tennessee</t>
        </is>
      </c>
      <c r="D2527" t="inlineStr">
        <is>
          <t>TN</t>
        </is>
      </c>
      <c r="E2527" t="inlineStr">
        <is>
          <t>East South Central</t>
        </is>
      </c>
      <c r="F2527" t="inlineStr">
        <is>
          <t>IPPS</t>
        </is>
      </c>
      <c r="G2527" s="16" t="n">
        <v>0.882</v>
      </c>
      <c r="H2527" s="16" t="n">
        <v>0.9131</v>
      </c>
      <c r="I2527" s="16" t="n">
        <v>1.1929</v>
      </c>
      <c r="J2527" s="16" t="n">
        <v>1.1764</v>
      </c>
      <c r="K2527" s="17" t="n">
        <v>229</v>
      </c>
      <c r="L2527" s="16" t="n">
        <v>1</v>
      </c>
      <c r="M2527" s="18" t="n">
        <v>1709684.431659223</v>
      </c>
      <c r="N2527" s="18" t="n">
        <v>1775978.397175275</v>
      </c>
      <c r="O2527" s="19" t="n">
        <v>66293.96551605221</v>
      </c>
      <c r="P2527" s="20" t="n">
        <v>0.03877555663983846</v>
      </c>
      <c r="Q2527" s="27">
        <f>IF(O2527&gt;0,O2527,"")</f>
        <v/>
      </c>
      <c r="R2527" s="28">
        <f>IF(O2527&gt;0,P2527,"")</f>
        <v/>
      </c>
    </row>
    <row r="2528">
      <c r="A2528" t="inlineStr">
        <is>
          <t>440193</t>
        </is>
      </c>
      <c r="B2528" t="inlineStr">
        <is>
          <t>Vanderbilt Wilson County Hospital</t>
        </is>
      </c>
      <c r="C2528" t="inlineStr">
        <is>
          <t>Tennessee</t>
        </is>
      </c>
      <c r="D2528" t="inlineStr">
        <is>
          <t>TN</t>
        </is>
      </c>
      <c r="E2528" t="inlineStr">
        <is>
          <t>East South Central</t>
        </is>
      </c>
      <c r="F2528" t="inlineStr">
        <is>
          <t>IPPS</t>
        </is>
      </c>
      <c r="G2528" s="16" t="n">
        <v>0.8984</v>
      </c>
      <c r="H2528" s="16" t="n">
        <v>0.9131</v>
      </c>
      <c r="I2528" s="16" t="n">
        <v>1.6205</v>
      </c>
      <c r="J2528" s="16" t="n">
        <v>1.6118</v>
      </c>
      <c r="K2528" s="17" t="n">
        <v>1590</v>
      </c>
      <c r="L2528" s="16" t="n">
        <v>1</v>
      </c>
      <c r="M2528" s="18" t="n">
        <v>16302759.65961345</v>
      </c>
      <c r="N2528" s="18" t="n">
        <v>16894893.41734498</v>
      </c>
      <c r="O2528" s="19" t="n">
        <v>592133.7577315308</v>
      </c>
      <c r="P2528" s="20" t="n">
        <v>0.03632107508757634</v>
      </c>
      <c r="Q2528" s="27">
        <f>IF(O2528&gt;0,O2528,"")</f>
        <v/>
      </c>
      <c r="R2528" s="28">
        <f>IF(O2528&gt;0,P2528,"")</f>
        <v/>
      </c>
    </row>
    <row r="2529">
      <c r="A2529" t="inlineStr">
        <is>
          <t>440194</t>
        </is>
      </c>
      <c r="B2529" t="inlineStr">
        <is>
          <t>Tristar Hendersonville Medical Center</t>
        </is>
      </c>
      <c r="C2529" t="inlineStr">
        <is>
          <t>Tennessee</t>
        </is>
      </c>
      <c r="D2529" t="inlineStr">
        <is>
          <t>TN</t>
        </is>
      </c>
      <c r="E2529" t="inlineStr">
        <is>
          <t>East South Central</t>
        </is>
      </c>
      <c r="F2529" t="inlineStr">
        <is>
          <t>IPPS</t>
        </is>
      </c>
      <c r="G2529" s="16" t="n">
        <v>0.8984</v>
      </c>
      <c r="H2529" s="16" t="n">
        <v>0.9131</v>
      </c>
      <c r="I2529" s="16" t="n">
        <v>1.6124</v>
      </c>
      <c r="J2529" s="16" t="n">
        <v>1.6023</v>
      </c>
      <c r="K2529" s="17" t="n">
        <v>1748</v>
      </c>
      <c r="L2529" s="16" t="n">
        <v>1</v>
      </c>
      <c r="M2529" s="18" t="n">
        <v>17833196.05610542</v>
      </c>
      <c r="N2529" s="18" t="n">
        <v>18464282.73055616</v>
      </c>
      <c r="O2529" s="19" t="n">
        <v>631086.6744507328</v>
      </c>
      <c r="P2529" s="20" t="n">
        <v>0.03538831023139412</v>
      </c>
      <c r="Q2529" s="27">
        <f>IF(O2529&gt;0,O2529,"")</f>
        <v/>
      </c>
      <c r="R2529" s="28">
        <f>IF(O2529&gt;0,P2529,"")</f>
        <v/>
      </c>
    </row>
    <row r="2530">
      <c r="A2530" t="inlineStr">
        <is>
          <t>440197</t>
        </is>
      </c>
      <c r="B2530" t="inlineStr">
        <is>
          <t>Tristar Southern Hills Medical Center</t>
        </is>
      </c>
      <c r="C2530" t="inlineStr">
        <is>
          <t>Tennessee</t>
        </is>
      </c>
      <c r="D2530" t="inlineStr">
        <is>
          <t>TN</t>
        </is>
      </c>
      <c r="E2530" t="inlineStr">
        <is>
          <t>East South Central</t>
        </is>
      </c>
      <c r="F2530" t="inlineStr">
        <is>
          <t>IPPS</t>
        </is>
      </c>
      <c r="G2530" s="16" t="n">
        <v>0.8984</v>
      </c>
      <c r="H2530" s="16" t="n">
        <v>0.9131</v>
      </c>
      <c r="I2530" s="16" t="n">
        <v>1.9894</v>
      </c>
      <c r="J2530" s="16" t="n">
        <v>1.996</v>
      </c>
      <c r="K2530" s="17" t="n">
        <v>830</v>
      </c>
      <c r="L2530" s="16" t="n">
        <v>1</v>
      </c>
      <c r="M2530" s="18" t="n">
        <v>10447567.17896024</v>
      </c>
      <c r="N2530" s="18" t="n">
        <v>10921588.51529993</v>
      </c>
      <c r="O2530" s="19" t="n">
        <v>474021.3363396972</v>
      </c>
      <c r="P2530" s="20" t="n">
        <v>0.04537145616965277</v>
      </c>
      <c r="Q2530" s="27">
        <f>IF(O2530&gt;0,O2530,"")</f>
        <v/>
      </c>
      <c r="R2530" s="28">
        <f>IF(O2530&gt;0,P2530,"")</f>
        <v/>
      </c>
    </row>
    <row r="2531">
      <c r="A2531" t="inlineStr">
        <is>
          <t>440200</t>
        </is>
      </c>
      <c r="B2531" t="inlineStr">
        <is>
          <t>Ascension Saint Thomas Stones River Hospital</t>
        </is>
      </c>
      <c r="C2531" t="inlineStr">
        <is>
          <t>Tennessee</t>
        </is>
      </c>
      <c r="D2531" t="inlineStr">
        <is>
          <t>TN</t>
        </is>
      </c>
      <c r="E2531" t="inlineStr">
        <is>
          <t>East South Central</t>
        </is>
      </c>
      <c r="F2531" t="inlineStr">
        <is>
          <t>IPPS</t>
        </is>
      </c>
      <c r="G2531" s="16" t="n">
        <v>0.8984</v>
      </c>
      <c r="H2531" s="16" t="n">
        <v>0.9131</v>
      </c>
      <c r="I2531" s="16" t="n">
        <v>1.1201</v>
      </c>
      <c r="J2531" s="16" t="n">
        <v>1.102</v>
      </c>
      <c r="K2531" s="17" t="n">
        <v>54</v>
      </c>
      <c r="L2531" s="16" t="n">
        <v>1</v>
      </c>
      <c r="M2531" s="18" t="n">
        <v>382706.2224042132</v>
      </c>
      <c r="N2531" s="18" t="n">
        <v>392303.8180991311</v>
      </c>
      <c r="O2531" s="19" t="n">
        <v>9597.595694917953</v>
      </c>
      <c r="P2531" s="20" t="n">
        <v>0.02507823268360921</v>
      </c>
      <c r="Q2531" s="27">
        <f>IF(O2531&gt;0,O2531,"")</f>
        <v/>
      </c>
      <c r="R2531" s="28">
        <f>IF(O2531&gt;0,P2531,"")</f>
        <v/>
      </c>
    </row>
    <row r="2532">
      <c r="A2532" t="inlineStr">
        <is>
          <t>440218</t>
        </is>
      </c>
      <c r="B2532" t="inlineStr">
        <is>
          <t>Saint Thomas Hospital For Specialty Surgery</t>
        </is>
      </c>
      <c r="C2532" t="inlineStr">
        <is>
          <t>Tennessee</t>
        </is>
      </c>
      <c r="D2532" t="inlineStr">
        <is>
          <t>TN</t>
        </is>
      </c>
      <c r="E2532" t="inlineStr">
        <is>
          <t>East South Central</t>
        </is>
      </c>
      <c r="F2532" t="inlineStr">
        <is>
          <t>IPPS</t>
        </is>
      </c>
      <c r="G2532" s="16" t="n">
        <v>0.8984</v>
      </c>
      <c r="H2532" s="16" t="n">
        <v>0.9131</v>
      </c>
      <c r="I2532" s="16" t="n">
        <v>4.0626</v>
      </c>
      <c r="J2532" s="16" t="n">
        <v>4.3047</v>
      </c>
      <c r="K2532" s="17" t="n">
        <v>358</v>
      </c>
      <c r="L2532" s="16" t="n">
        <v>1</v>
      </c>
      <c r="M2532" s="18" t="n">
        <v>9202420.139271451</v>
      </c>
      <c r="N2532" s="18" t="n">
        <v>10159517.84610701</v>
      </c>
      <c r="O2532" s="19" t="n">
        <v>957097.7068355605</v>
      </c>
      <c r="P2532" s="20" t="n">
        <v>0.1040050000272356</v>
      </c>
      <c r="Q2532" s="27">
        <f>IF(O2532&gt;0,O2532,"")</f>
        <v/>
      </c>
      <c r="R2532" s="28">
        <f>IF(O2532&gt;0,P2532,"")</f>
        <v/>
      </c>
    </row>
    <row r="2533">
      <c r="A2533" t="inlineStr">
        <is>
          <t>440227</t>
        </is>
      </c>
      <c r="B2533" t="inlineStr">
        <is>
          <t>Tristar Stonecrest Medical Center</t>
        </is>
      </c>
      <c r="C2533" t="inlineStr">
        <is>
          <t>Tennessee</t>
        </is>
      </c>
      <c r="D2533" t="inlineStr">
        <is>
          <t>TN</t>
        </is>
      </c>
      <c r="E2533" t="inlineStr">
        <is>
          <t>East South Central</t>
        </is>
      </c>
      <c r="F2533" t="inlineStr">
        <is>
          <t>IPPS</t>
        </is>
      </c>
      <c r="G2533" s="16" t="n">
        <v>0.8984</v>
      </c>
      <c r="H2533" s="16" t="n">
        <v>0.9131</v>
      </c>
      <c r="I2533" s="16" t="n">
        <v>1.845</v>
      </c>
      <c r="J2533" s="16" t="n">
        <v>1.8452</v>
      </c>
      <c r="K2533" s="17" t="n">
        <v>935</v>
      </c>
      <c r="L2533" s="16" t="n">
        <v>1</v>
      </c>
      <c r="M2533" s="18" t="n">
        <v>10914980.08798731</v>
      </c>
      <c r="N2533" s="18" t="n">
        <v>11373712.27097774</v>
      </c>
      <c r="O2533" s="19" t="n">
        <v>458732.1829904206</v>
      </c>
      <c r="P2533" s="20" t="n">
        <v>0.04202776178174497</v>
      </c>
      <c r="Q2533" s="27">
        <f>IF(O2533&gt;0,O2533,"")</f>
        <v/>
      </c>
      <c r="R2533" s="28">
        <f>IF(O2533&gt;0,P2533,"")</f>
        <v/>
      </c>
    </row>
    <row r="2534">
      <c r="A2534" t="inlineStr">
        <is>
          <t>440228</t>
        </is>
      </c>
      <c r="B2534" t="inlineStr">
        <is>
          <t>Saint Francis Bartlett Medical Center</t>
        </is>
      </c>
      <c r="C2534" t="inlineStr">
        <is>
          <t>Tennessee</t>
        </is>
      </c>
      <c r="D2534" t="inlineStr">
        <is>
          <t>TN</t>
        </is>
      </c>
      <c r="E2534" t="inlineStr">
        <is>
          <t>East South Central</t>
        </is>
      </c>
      <c r="F2534" t="inlineStr">
        <is>
          <t>IPPS</t>
        </is>
      </c>
      <c r="G2534" s="16" t="n">
        <v>0.8448</v>
      </c>
      <c r="H2534" s="16" t="n">
        <v>0.8273</v>
      </c>
      <c r="I2534" s="16" t="n">
        <v>1.7743</v>
      </c>
      <c r="J2534" s="16" t="n">
        <v>1.7642</v>
      </c>
      <c r="K2534" s="17" t="n">
        <v>2180</v>
      </c>
      <c r="L2534" s="16" t="n">
        <v>1</v>
      </c>
      <c r="M2534" s="18" t="n">
        <v>23605652.96251424</v>
      </c>
      <c r="N2534" s="18" t="n">
        <v>23928739.37932586</v>
      </c>
      <c r="O2534" s="19" t="n">
        <v>323086.4168116264</v>
      </c>
      <c r="P2534" s="20" t="n">
        <v>0.01368682397071106</v>
      </c>
      <c r="Q2534" s="27">
        <f>IF(O2534&gt;0,O2534,"")</f>
        <v/>
      </c>
      <c r="R2534" s="28">
        <f>IF(O2534&gt;0,P2534,"")</f>
        <v/>
      </c>
    </row>
    <row r="2535">
      <c r="A2535" t="inlineStr">
        <is>
          <t>440238</t>
        </is>
      </c>
      <c r="B2535" t="inlineStr">
        <is>
          <t>Haywood County Community Hospital</t>
        </is>
      </c>
      <c r="C2535" t="inlineStr">
        <is>
          <t>Tennessee</t>
        </is>
      </c>
      <c r="D2535" t="inlineStr">
        <is>
          <t>TN</t>
        </is>
      </c>
      <c r="E2535" t="inlineStr">
        <is>
          <t>East South Central</t>
        </is>
      </c>
      <c r="F2535" t="inlineStr">
        <is>
          <t>IPPS</t>
        </is>
      </c>
      <c r="G2535" s="16" t="n">
        <v>0.8134</v>
      </c>
      <c r="H2535" s="16" t="n">
        <v>0.8273</v>
      </c>
      <c r="I2535" s="16" t="n">
        <v>1.9169</v>
      </c>
      <c r="J2535" s="16" t="n">
        <v>1.9365</v>
      </c>
      <c r="K2535" s="17" t="n">
        <v>122</v>
      </c>
      <c r="L2535" s="16" t="n">
        <v>1</v>
      </c>
      <c r="M2535" s="18" t="n">
        <v>1396479.322578456</v>
      </c>
      <c r="N2535" s="18" t="n">
        <v>1469917.093327088</v>
      </c>
      <c r="O2535" s="19" t="n">
        <v>73437.7707486318</v>
      </c>
      <c r="P2535" s="20" t="n">
        <v>0.05258779672658274</v>
      </c>
      <c r="Q2535" s="27">
        <f>IF(O2535&gt;0,O2535,"")</f>
        <v/>
      </c>
      <c r="R2535" s="28">
        <f>IF(O2535&gt;0,P2535,"")</f>
        <v/>
      </c>
    </row>
    <row r="2536">
      <c r="A2536" t="inlineStr">
        <is>
          <t>450002</t>
        </is>
      </c>
      <c r="B2536" t="inlineStr">
        <is>
          <t>The Hospitals Of Providence Memorial Campus</t>
        </is>
      </c>
      <c r="C2536" t="inlineStr">
        <is>
          <t>Texas</t>
        </is>
      </c>
      <c r="D2536" t="inlineStr">
        <is>
          <t>TX</t>
        </is>
      </c>
      <c r="E2536" t="inlineStr">
        <is>
          <t>West South Central</t>
        </is>
      </c>
      <c r="F2536" t="inlineStr">
        <is>
          <t>IPPS</t>
        </is>
      </c>
      <c r="G2536" s="16" t="n">
        <v>0.9721</v>
      </c>
      <c r="H2536" s="16" t="n">
        <v>0.9235</v>
      </c>
      <c r="I2536" s="16" t="n">
        <v>1.892</v>
      </c>
      <c r="J2536" s="16" t="n">
        <v>1.8891</v>
      </c>
      <c r="K2536" s="17" t="n">
        <v>848</v>
      </c>
      <c r="L2536" s="16" t="n">
        <v>1</v>
      </c>
      <c r="M2536" s="18" t="n">
        <v>10646589.0711554</v>
      </c>
      <c r="N2536" s="18" t="n">
        <v>10632802.3143062</v>
      </c>
      <c r="O2536" s="19" t="n">
        <v>-13786.7568492014</v>
      </c>
      <c r="P2536" s="20" t="n">
        <v>-0.001294945898358526</v>
      </c>
      <c r="Q2536" s="27">
        <f>IF(O2536&gt;0,O2536,"")</f>
        <v/>
      </c>
      <c r="R2536" s="28">
        <f>IF(O2536&gt;0,P2536,"")</f>
        <v/>
      </c>
    </row>
    <row r="2537">
      <c r="A2537" t="inlineStr">
        <is>
          <t>450007</t>
        </is>
      </c>
      <c r="B2537" t="inlineStr">
        <is>
          <t>Peterson Regional Medical Center</t>
        </is>
      </c>
      <c r="C2537" t="inlineStr">
        <is>
          <t>Texas</t>
        </is>
      </c>
      <c r="D2537" t="inlineStr">
        <is>
          <t>TX</t>
        </is>
      </c>
      <c r="E2537" t="inlineStr">
        <is>
          <t>West South Central</t>
        </is>
      </c>
      <c r="F2537" t="inlineStr">
        <is>
          <t>Rural Referral Center (RRC)</t>
        </is>
      </c>
      <c r="G2537" s="16" t="n">
        <v>0.9721</v>
      </c>
      <c r="H2537" s="16" t="n">
        <v>0.9235</v>
      </c>
      <c r="I2537" s="16" t="n">
        <v>1.4832</v>
      </c>
      <c r="J2537" s="16" t="n">
        <v>1.4737</v>
      </c>
      <c r="K2537" s="17" t="n">
        <v>2062</v>
      </c>
      <c r="L2537" s="16" t="n">
        <v>1</v>
      </c>
      <c r="M2537" s="18" t="n">
        <v>20294664.9230102</v>
      </c>
      <c r="N2537" s="18" t="n">
        <v>20169479.17007679</v>
      </c>
      <c r="O2537" s="19" t="n">
        <v>-125185.7529334091</v>
      </c>
      <c r="P2537" s="20" t="n">
        <v>-0.006168406988157405</v>
      </c>
      <c r="Q2537" s="27">
        <f>IF(O2537&gt;0,O2537,"")</f>
        <v/>
      </c>
      <c r="R2537" s="28">
        <f>IF(O2537&gt;0,P2537,"")</f>
        <v/>
      </c>
    </row>
    <row r="2538">
      <c r="A2538" t="inlineStr">
        <is>
          <t>450010</t>
        </is>
      </c>
      <c r="B2538" t="inlineStr">
        <is>
          <t>United Regional Health Care System</t>
        </is>
      </c>
      <c r="C2538" t="inlineStr">
        <is>
          <t>Texas</t>
        </is>
      </c>
      <c r="D2538" t="inlineStr">
        <is>
          <t>TX</t>
        </is>
      </c>
      <c r="E2538" t="inlineStr">
        <is>
          <t>West South Central</t>
        </is>
      </c>
      <c r="F2538" t="inlineStr">
        <is>
          <t>Sole Community Hospital (SCH)</t>
        </is>
      </c>
      <c r="G2538" s="16" t="n">
        <v>0.9721</v>
      </c>
      <c r="H2538" s="16" t="n">
        <v>0.9235</v>
      </c>
      <c r="I2538" s="16" t="n">
        <v>1.615</v>
      </c>
      <c r="J2538" s="16" t="n">
        <v>1.613</v>
      </c>
      <c r="K2538" s="17" t="n">
        <v>5278</v>
      </c>
      <c r="L2538" s="16" t="n">
        <v>1</v>
      </c>
      <c r="M2538" s="18" t="n">
        <v>56563388.70022272</v>
      </c>
      <c r="N2538" s="18" t="n">
        <v>56506797.23813201</v>
      </c>
      <c r="O2538" s="19" t="n">
        <v>-56591.46209070086</v>
      </c>
      <c r="P2538" s="20" t="n">
        <v>-0.001000496317337473</v>
      </c>
      <c r="Q2538" s="27">
        <f>IF(O2538&gt;0,O2538,"")</f>
        <v/>
      </c>
      <c r="R2538" s="28">
        <f>IF(O2538&gt;0,P2538,"")</f>
        <v/>
      </c>
    </row>
    <row r="2539">
      <c r="A2539" t="inlineStr">
        <is>
          <t>450011</t>
        </is>
      </c>
      <c r="B2539" t="inlineStr">
        <is>
          <t>Chi St Joseph Health Regional Hospital</t>
        </is>
      </c>
      <c r="C2539" t="inlineStr">
        <is>
          <t>Texas</t>
        </is>
      </c>
      <c r="D2539" t="inlineStr">
        <is>
          <t>TX</t>
        </is>
      </c>
      <c r="E2539" t="inlineStr">
        <is>
          <t>West South Central</t>
        </is>
      </c>
      <c r="F2539" t="inlineStr">
        <is>
          <t>Rural Referral Center (RRC)</t>
        </is>
      </c>
      <c r="G2539" s="16" t="n">
        <v>0.9721</v>
      </c>
      <c r="H2539" s="16" t="n">
        <v>0.9742</v>
      </c>
      <c r="I2539" s="16" t="n">
        <v>1.79</v>
      </c>
      <c r="J2539" s="16" t="n">
        <v>1.7838</v>
      </c>
      <c r="K2539" s="17" t="n">
        <v>3205</v>
      </c>
      <c r="L2539" s="16" t="n">
        <v>1</v>
      </c>
      <c r="M2539" s="18" t="n">
        <v>38069272.04151852</v>
      </c>
      <c r="N2539" s="18" t="n">
        <v>39198648.78315532</v>
      </c>
      <c r="O2539" s="19" t="n">
        <v>1129376.741636798</v>
      </c>
      <c r="P2539" s="20" t="n">
        <v>0.02966636032349382</v>
      </c>
      <c r="Q2539" s="27">
        <f>IF(O2539&gt;0,O2539,"")</f>
        <v/>
      </c>
      <c r="R2539" s="28">
        <f>IF(O2539&gt;0,P2539,"")</f>
        <v/>
      </c>
    </row>
    <row r="2540">
      <c r="A2540" t="inlineStr">
        <is>
          <t>450015</t>
        </is>
      </c>
      <c r="B2540" t="inlineStr">
        <is>
          <t>Parkland Health And Hospital System</t>
        </is>
      </c>
      <c r="C2540" t="inlineStr">
        <is>
          <t>Texas</t>
        </is>
      </c>
      <c r="D2540" t="inlineStr">
        <is>
          <t>TX</t>
        </is>
      </c>
      <c r="E2540" t="inlineStr">
        <is>
          <t>West South Central</t>
        </is>
      </c>
      <c r="F2540" t="inlineStr">
        <is>
          <t>Rural Referral Center (RRC)</t>
        </is>
      </c>
      <c r="G2540" s="16" t="n">
        <v>0.9721</v>
      </c>
      <c r="H2540" s="16" t="n">
        <v>0.9404</v>
      </c>
      <c r="I2540" s="16" t="n">
        <v>1.9717</v>
      </c>
      <c r="J2540" s="16" t="n">
        <v>1.9862</v>
      </c>
      <c r="K2540" s="17" t="n">
        <v>1968</v>
      </c>
      <c r="L2540" s="16" t="n">
        <v>1</v>
      </c>
      <c r="M2540" s="18" t="n">
        <v>25748944.90811804</v>
      </c>
      <c r="N2540" s="18" t="n">
        <v>26229864.35738023</v>
      </c>
      <c r="O2540" s="19" t="n">
        <v>480919.4492621906</v>
      </c>
      <c r="P2540" s="20" t="n">
        <v>0.01867724875633906</v>
      </c>
      <c r="Q2540" s="27">
        <f>IF(O2540&gt;0,O2540,"")</f>
        <v/>
      </c>
      <c r="R2540" s="28">
        <f>IF(O2540&gt;0,P2540,"")</f>
        <v/>
      </c>
    </row>
    <row r="2541">
      <c r="A2541" t="inlineStr">
        <is>
          <t>450018</t>
        </is>
      </c>
      <c r="B2541" t="inlineStr">
        <is>
          <t>University Of Texas Medical Branch</t>
        </is>
      </c>
      <c r="C2541" t="inlineStr">
        <is>
          <t>Texas</t>
        </is>
      </c>
      <c r="D2541" t="inlineStr">
        <is>
          <t>TX</t>
        </is>
      </c>
      <c r="E2541" t="inlineStr">
        <is>
          <t>West South Central</t>
        </is>
      </c>
      <c r="F2541" t="inlineStr">
        <is>
          <t>IPPS</t>
        </is>
      </c>
      <c r="G2541" s="16" t="n">
        <v>0.9721</v>
      </c>
      <c r="H2541" s="16" t="n">
        <v>0.9742</v>
      </c>
      <c r="I2541" s="16" t="n">
        <v>2.0493</v>
      </c>
      <c r="J2541" s="16" t="n">
        <v>2.051</v>
      </c>
      <c r="K2541" s="17" t="n">
        <v>4845</v>
      </c>
      <c r="L2541" s="16" t="n">
        <v>1</v>
      </c>
      <c r="M2541" s="18" t="n">
        <v>65885952.51801804</v>
      </c>
      <c r="N2541" s="18" t="n">
        <v>68132816.92099215</v>
      </c>
      <c r="O2541" s="19" t="n">
        <v>2246864.402974114</v>
      </c>
      <c r="P2541" s="20" t="n">
        <v>0.03410232860122431</v>
      </c>
      <c r="Q2541" s="27">
        <f>IF(O2541&gt;0,O2541,"")</f>
        <v/>
      </c>
      <c r="R2541" s="28">
        <f>IF(O2541&gt;0,P2541,"")</f>
        <v/>
      </c>
    </row>
    <row r="2542">
      <c r="A2542" t="inlineStr">
        <is>
          <t>450021</t>
        </is>
      </c>
      <c r="B2542" t="inlineStr">
        <is>
          <t>Baylor University Medical Center</t>
        </is>
      </c>
      <c r="C2542" t="inlineStr">
        <is>
          <t>Texas</t>
        </is>
      </c>
      <c r="D2542" t="inlineStr">
        <is>
          <t>TX</t>
        </is>
      </c>
      <c r="E2542" t="inlineStr">
        <is>
          <t>West South Central</t>
        </is>
      </c>
      <c r="F2542" t="inlineStr">
        <is>
          <t>Rural Referral Center (RRC)</t>
        </is>
      </c>
      <c r="G2542" s="16" t="n">
        <v>0.9721</v>
      </c>
      <c r="H2542" s="16" t="n">
        <v>0.9235</v>
      </c>
      <c r="I2542" s="16" t="n">
        <v>2.6404</v>
      </c>
      <c r="J2542" s="16" t="n">
        <v>2.6503</v>
      </c>
      <c r="K2542" s="17" t="n">
        <v>6881</v>
      </c>
      <c r="L2542" s="16" t="n">
        <v>1</v>
      </c>
      <c r="M2542" s="18" t="n">
        <v>120563206.3530388</v>
      </c>
      <c r="N2542" s="18" t="n">
        <v>121044074.3560507</v>
      </c>
      <c r="O2542" s="19" t="n">
        <v>480868.0030118525</v>
      </c>
      <c r="P2542" s="20" t="n">
        <v>0.003988513722866264</v>
      </c>
      <c r="Q2542" s="27">
        <f>IF(O2542&gt;0,O2542,"")</f>
        <v/>
      </c>
      <c r="R2542" s="28">
        <f>IF(O2542&gt;0,P2542,"")</f>
        <v/>
      </c>
    </row>
    <row r="2543">
      <c r="A2543" t="inlineStr">
        <is>
          <t>450023</t>
        </is>
      </c>
      <c r="B2543" t="inlineStr">
        <is>
          <t>Citizens Medical Center</t>
        </is>
      </c>
      <c r="C2543" t="inlineStr">
        <is>
          <t>Texas</t>
        </is>
      </c>
      <c r="D2543" t="inlineStr">
        <is>
          <t>TX</t>
        </is>
      </c>
      <c r="E2543" t="inlineStr">
        <is>
          <t>West South Central</t>
        </is>
      </c>
      <c r="F2543" t="inlineStr">
        <is>
          <t>Rural Referral Center (RRC)</t>
        </is>
      </c>
      <c r="G2543" s="16" t="n">
        <v>0.9721</v>
      </c>
      <c r="H2543" s="16" t="n">
        <v>0.9235</v>
      </c>
      <c r="I2543" s="16" t="n">
        <v>1.5213</v>
      </c>
      <c r="J2543" s="16" t="n">
        <v>1.5127</v>
      </c>
      <c r="K2543" s="17" t="n">
        <v>1885</v>
      </c>
      <c r="L2543" s="16" t="n">
        <v>1</v>
      </c>
      <c r="M2543" s="18" t="n">
        <v>19029164.80089536</v>
      </c>
      <c r="N2543" s="18" t="n">
        <v>18926098.70297633</v>
      </c>
      <c r="O2543" s="19" t="n">
        <v>-103066.0979190283</v>
      </c>
      <c r="P2543" s="20" t="n">
        <v>-0.005416217632114826</v>
      </c>
      <c r="Q2543" s="27">
        <f>IF(O2543&gt;0,O2543,"")</f>
        <v/>
      </c>
      <c r="R2543" s="28">
        <f>IF(O2543&gt;0,P2543,"")</f>
        <v/>
      </c>
    </row>
    <row r="2544">
      <c r="A2544" t="inlineStr">
        <is>
          <t>450024</t>
        </is>
      </c>
      <c r="B2544" t="inlineStr">
        <is>
          <t>University Medical Center Of El Paso</t>
        </is>
      </c>
      <c r="C2544" t="inlineStr">
        <is>
          <t>Texas</t>
        </is>
      </c>
      <c r="D2544" t="inlineStr">
        <is>
          <t>TX</t>
        </is>
      </c>
      <c r="E2544" t="inlineStr">
        <is>
          <t>West South Central</t>
        </is>
      </c>
      <c r="F2544" t="inlineStr">
        <is>
          <t>Rural Referral Center (RRC)</t>
        </is>
      </c>
      <c r="G2544" s="16" t="n">
        <v>0.9721</v>
      </c>
      <c r="H2544" s="16" t="n">
        <v>0.9235</v>
      </c>
      <c r="I2544" s="16" t="n">
        <v>1.9503</v>
      </c>
      <c r="J2544" s="16" t="n">
        <v>1.9458</v>
      </c>
      <c r="K2544" s="17" t="n">
        <v>1560</v>
      </c>
      <c r="L2544" s="16" t="n">
        <v>1</v>
      </c>
      <c r="M2544" s="18" t="n">
        <v>20189219.35342208</v>
      </c>
      <c r="N2544" s="18" t="n">
        <v>20147433.7631053</v>
      </c>
      <c r="O2544" s="19" t="n">
        <v>-41785.59031677619</v>
      </c>
      <c r="P2544" s="20" t="n">
        <v>-0.002069698168378834</v>
      </c>
      <c r="Q2544" s="27">
        <f>IF(O2544&gt;0,O2544,"")</f>
        <v/>
      </c>
      <c r="R2544" s="28">
        <f>IF(O2544&gt;0,P2544,"")</f>
        <v/>
      </c>
    </row>
    <row r="2545">
      <c r="A2545" t="inlineStr">
        <is>
          <t>450028</t>
        </is>
      </c>
      <c r="B2545" t="inlineStr">
        <is>
          <t>Valley Baptist Medical Center- Brownsville</t>
        </is>
      </c>
      <c r="C2545" t="inlineStr">
        <is>
          <t>Texas</t>
        </is>
      </c>
      <c r="D2545" t="inlineStr">
        <is>
          <t>TX</t>
        </is>
      </c>
      <c r="E2545" t="inlineStr">
        <is>
          <t>West South Central</t>
        </is>
      </c>
      <c r="F2545" t="inlineStr">
        <is>
          <t>IPPS</t>
        </is>
      </c>
      <c r="G2545" s="16" t="n">
        <v>0.9721</v>
      </c>
      <c r="H2545" s="16" t="n">
        <v>0.9235</v>
      </c>
      <c r="I2545" s="16" t="n">
        <v>1.901</v>
      </c>
      <c r="J2545" s="16" t="n">
        <v>1.8963</v>
      </c>
      <c r="K2545" s="17" t="n">
        <v>954</v>
      </c>
      <c r="L2545" s="16" t="n">
        <v>1</v>
      </c>
      <c r="M2545" s="18" t="n">
        <v>12034387.71263199</v>
      </c>
      <c r="N2545" s="18" t="n">
        <v>12007493.4663047</v>
      </c>
      <c r="O2545" s="19" t="n">
        <v>-26894.24632729031</v>
      </c>
      <c r="P2545" s="20" t="n">
        <v>-0.002234783104009567</v>
      </c>
      <c r="Q2545" s="27">
        <f>IF(O2545&gt;0,O2545,"")</f>
        <v/>
      </c>
      <c r="R2545" s="28">
        <f>IF(O2545&gt;0,P2545,"")</f>
        <v/>
      </c>
    </row>
    <row r="2546">
      <c r="A2546" t="inlineStr">
        <is>
          <t>450029</t>
        </is>
      </c>
      <c r="B2546" t="inlineStr">
        <is>
          <t>Laredo Medical Center</t>
        </is>
      </c>
      <c r="C2546" t="inlineStr">
        <is>
          <t>Texas</t>
        </is>
      </c>
      <c r="D2546" t="inlineStr">
        <is>
          <t>TX</t>
        </is>
      </c>
      <c r="E2546" t="inlineStr">
        <is>
          <t>West South Central</t>
        </is>
      </c>
      <c r="F2546" t="inlineStr">
        <is>
          <t>Rural Referral Center (RRC)</t>
        </is>
      </c>
      <c r="G2546" s="16" t="n">
        <v>0.9721</v>
      </c>
      <c r="H2546" s="16" t="n">
        <v>0.9235</v>
      </c>
      <c r="I2546" s="16" t="n">
        <v>1.7411</v>
      </c>
      <c r="J2546" s="16" t="n">
        <v>1.7343</v>
      </c>
      <c r="K2546" s="17" t="n">
        <v>1892</v>
      </c>
      <c r="L2546" s="16" t="n">
        <v>1</v>
      </c>
      <c r="M2546" s="18" t="n">
        <v>21859405.93371306</v>
      </c>
      <c r="N2546" s="18" t="n">
        <v>21779218.6715664</v>
      </c>
      <c r="O2546" s="19" t="n">
        <v>-80187.2621466592</v>
      </c>
      <c r="P2546" s="20" t="n">
        <v>-0.003668318452469423</v>
      </c>
      <c r="Q2546" s="27">
        <f>IF(O2546&gt;0,O2546,"")</f>
        <v/>
      </c>
      <c r="R2546" s="28">
        <f>IF(O2546&gt;0,P2546,"")</f>
        <v/>
      </c>
    </row>
    <row r="2547">
      <c r="A2547" t="inlineStr">
        <is>
          <t>450032</t>
        </is>
      </c>
      <c r="B2547" t="inlineStr">
        <is>
          <t>Christus Good Shepherd Medical Center</t>
        </is>
      </c>
      <c r="C2547" t="inlineStr">
        <is>
          <t>Texas</t>
        </is>
      </c>
      <c r="D2547" t="inlineStr">
        <is>
          <t>TX</t>
        </is>
      </c>
      <c r="E2547" t="inlineStr">
        <is>
          <t>West South Central</t>
        </is>
      </c>
      <c r="F2547" t="inlineStr">
        <is>
          <t>Rural Referral Center (RRC)</t>
        </is>
      </c>
      <c r="G2547" s="16" t="n">
        <v>0.9721</v>
      </c>
      <c r="H2547" s="16" t="n">
        <v>0.9235</v>
      </c>
      <c r="I2547" s="16" t="n">
        <v>1.868</v>
      </c>
      <c r="J2547" s="16" t="n">
        <v>1.8659</v>
      </c>
      <c r="K2547" s="17" t="n">
        <v>3789</v>
      </c>
      <c r="L2547" s="16" t="n">
        <v>1</v>
      </c>
      <c r="M2547" s="18" t="n">
        <v>46967234.02811703</v>
      </c>
      <c r="N2547" s="18" t="n">
        <v>46925608.09453917</v>
      </c>
      <c r="O2547" s="19" t="n">
        <v>-41625.93357785791</v>
      </c>
      <c r="P2547" s="20" t="n">
        <v>-0.0008862760270902574</v>
      </c>
      <c r="Q2547" s="27">
        <f>IF(O2547&gt;0,O2547,"")</f>
        <v/>
      </c>
      <c r="R2547" s="28">
        <f>IF(O2547&gt;0,P2547,"")</f>
        <v/>
      </c>
    </row>
    <row r="2548">
      <c r="A2548" t="inlineStr">
        <is>
          <t>450033</t>
        </is>
      </c>
      <c r="B2548" t="inlineStr">
        <is>
          <t>Vhs Harlingen Hospital Company Llc</t>
        </is>
      </c>
      <c r="C2548" t="inlineStr">
        <is>
          <t>Texas</t>
        </is>
      </c>
      <c r="D2548" t="inlineStr">
        <is>
          <t>TX</t>
        </is>
      </c>
      <c r="E2548" t="inlineStr">
        <is>
          <t>West South Central</t>
        </is>
      </c>
      <c r="F2548" t="inlineStr">
        <is>
          <t>IPPS</t>
        </is>
      </c>
      <c r="G2548" s="16" t="n">
        <v>0.9721</v>
      </c>
      <c r="H2548" s="16" t="n">
        <v>0.9235</v>
      </c>
      <c r="I2548" s="16" t="n">
        <v>1.987</v>
      </c>
      <c r="J2548" s="16" t="n">
        <v>1.9806</v>
      </c>
      <c r="K2548" s="17" t="n">
        <v>1892</v>
      </c>
      <c r="L2548" s="16" t="n">
        <v>1</v>
      </c>
      <c r="M2548" s="18" t="n">
        <v>24946665.66554928</v>
      </c>
      <c r="N2548" s="18" t="n">
        <v>24872236.92608222</v>
      </c>
      <c r="O2548" s="19" t="n">
        <v>-74428.73946705461</v>
      </c>
      <c r="P2548" s="20" t="n">
        <v>-0.002983514529151639</v>
      </c>
      <c r="Q2548" s="27">
        <f>IF(O2548&gt;0,O2548,"")</f>
        <v/>
      </c>
      <c r="R2548" s="28">
        <f>IF(O2548&gt;0,P2548,"")</f>
        <v/>
      </c>
    </row>
    <row r="2549">
      <c r="A2549" t="inlineStr">
        <is>
          <t>450034</t>
        </is>
      </c>
      <c r="B2549" t="inlineStr">
        <is>
          <t>Christus Southeast Texas- St Elizabeth</t>
        </is>
      </c>
      <c r="C2549" t="inlineStr">
        <is>
          <t>Texas</t>
        </is>
      </c>
      <c r="D2549" t="inlineStr">
        <is>
          <t>TX</t>
        </is>
      </c>
      <c r="E2549" t="inlineStr">
        <is>
          <t>West South Central</t>
        </is>
      </c>
      <c r="F2549" t="inlineStr">
        <is>
          <t>Rural Referral Center (RRC)</t>
        </is>
      </c>
      <c r="G2549" s="16" t="n">
        <v>0.9721</v>
      </c>
      <c r="H2549" s="16" t="n">
        <v>0.9742</v>
      </c>
      <c r="I2549" s="16" t="n">
        <v>1.7398</v>
      </c>
      <c r="J2549" s="16" t="n">
        <v>1.7332</v>
      </c>
      <c r="K2549" s="17" t="n">
        <v>2828</v>
      </c>
      <c r="L2549" s="16" t="n">
        <v>1</v>
      </c>
      <c r="M2549" s="18" t="n">
        <v>32649177.06095998</v>
      </c>
      <c r="N2549" s="18" t="n">
        <v>33606631.87349492</v>
      </c>
      <c r="O2549" s="19" t="n">
        <v>957454.812534932</v>
      </c>
      <c r="P2549" s="20" t="n">
        <v>0.0293255419806523</v>
      </c>
      <c r="Q2549" s="27">
        <f>IF(O2549&gt;0,O2549,"")</f>
        <v/>
      </c>
      <c r="R2549" s="28">
        <f>IF(O2549&gt;0,P2549,"")</f>
        <v/>
      </c>
    </row>
    <row r="2550">
      <c r="A2550" t="inlineStr">
        <is>
          <t>450035</t>
        </is>
      </c>
      <c r="B2550" t="inlineStr">
        <is>
          <t>St Joseph Medical Center</t>
        </is>
      </c>
      <c r="C2550" t="inlineStr">
        <is>
          <t>Texas</t>
        </is>
      </c>
      <c r="D2550" t="inlineStr">
        <is>
          <t>TX</t>
        </is>
      </c>
      <c r="E2550" t="inlineStr">
        <is>
          <t>West South Central</t>
        </is>
      </c>
      <c r="F2550" t="inlineStr">
        <is>
          <t>IPPS</t>
        </is>
      </c>
      <c r="G2550" s="16" t="n">
        <v>0.9721</v>
      </c>
      <c r="H2550" s="16" t="n">
        <v>0.9742</v>
      </c>
      <c r="I2550" s="16" t="n">
        <v>1.5593</v>
      </c>
      <c r="J2550" s="16" t="n">
        <v>1.5499</v>
      </c>
      <c r="K2550" s="17" t="n">
        <v>234</v>
      </c>
      <c r="L2550" s="16" t="n">
        <v>1</v>
      </c>
      <c r="M2550" s="18" t="n">
        <v>2421246.711105295</v>
      </c>
      <c r="N2550" s="18" t="n">
        <v>2486660.174762131</v>
      </c>
      <c r="O2550" s="19" t="n">
        <v>65413.46365683619</v>
      </c>
      <c r="P2550" s="20" t="n">
        <v>0.02701643882748943</v>
      </c>
      <c r="Q2550" s="27">
        <f>IF(O2550&gt;0,O2550,"")</f>
        <v/>
      </c>
      <c r="R2550" s="28">
        <f>IF(O2550&gt;0,P2550,"")</f>
        <v/>
      </c>
    </row>
    <row r="2551">
      <c r="A2551" t="inlineStr">
        <is>
          <t>450039</t>
        </is>
      </c>
      <c r="B2551" t="inlineStr">
        <is>
          <t>Jps Health Network</t>
        </is>
      </c>
      <c r="C2551" t="inlineStr">
        <is>
          <t>Texas</t>
        </is>
      </c>
      <c r="D2551" t="inlineStr">
        <is>
          <t>TX</t>
        </is>
      </c>
      <c r="E2551" t="inlineStr">
        <is>
          <t>West South Central</t>
        </is>
      </c>
      <c r="F2551" t="inlineStr">
        <is>
          <t>Rural Referral Center (RRC)</t>
        </is>
      </c>
      <c r="G2551" s="16" t="n">
        <v>0.9721</v>
      </c>
      <c r="H2551" s="16" t="n">
        <v>0.9404</v>
      </c>
      <c r="I2551" s="16" t="n">
        <v>1.9546</v>
      </c>
      <c r="J2551" s="16" t="n">
        <v>1.9413</v>
      </c>
      <c r="K2551" s="17" t="n">
        <v>2032</v>
      </c>
      <c r="L2551" s="16" t="n">
        <v>1</v>
      </c>
      <c r="M2551" s="18" t="n">
        <v>26355733.38393039</v>
      </c>
      <c r="N2551" s="18" t="n">
        <v>26470633.26782745</v>
      </c>
      <c r="O2551" s="19" t="n">
        <v>114899.8838970624</v>
      </c>
      <c r="P2551" s="20" t="n">
        <v>0.004359578321091953</v>
      </c>
      <c r="Q2551" s="27">
        <f>IF(O2551&gt;0,O2551,"")</f>
        <v/>
      </c>
      <c r="R2551" s="28">
        <f>IF(O2551&gt;0,P2551,"")</f>
        <v/>
      </c>
    </row>
    <row r="2552">
      <c r="A2552" t="inlineStr">
        <is>
          <t>450040</t>
        </is>
      </c>
      <c r="B2552" t="inlineStr">
        <is>
          <t>Covenant Medical Center</t>
        </is>
      </c>
      <c r="C2552" t="inlineStr">
        <is>
          <t>Texas</t>
        </is>
      </c>
      <c r="D2552" t="inlineStr">
        <is>
          <t>TX</t>
        </is>
      </c>
      <c r="E2552" t="inlineStr">
        <is>
          <t>West South Central</t>
        </is>
      </c>
      <c r="F2552" t="inlineStr">
        <is>
          <t>Rural Referral Center (RRC)</t>
        </is>
      </c>
      <c r="G2552" s="16" t="n">
        <v>0.9721</v>
      </c>
      <c r="H2552" s="16" t="n">
        <v>0.9235</v>
      </c>
      <c r="I2552" s="16" t="n">
        <v>1.9876</v>
      </c>
      <c r="J2552" s="16" t="n">
        <v>1.9884</v>
      </c>
      <c r="K2552" s="17" t="n">
        <v>5865</v>
      </c>
      <c r="L2552" s="16" t="n">
        <v>1</v>
      </c>
      <c r="M2552" s="18" t="n">
        <v>77355377.88694705</v>
      </c>
      <c r="N2552" s="18" t="n">
        <v>77404945.67279232</v>
      </c>
      <c r="O2552" s="19" t="n">
        <v>49567.78584526479</v>
      </c>
      <c r="P2552" s="20" t="n">
        <v>0.000640780087943037</v>
      </c>
      <c r="Q2552" s="27">
        <f>IF(O2552&gt;0,O2552,"")</f>
        <v/>
      </c>
      <c r="R2552" s="28">
        <f>IF(O2552&gt;0,P2552,"")</f>
        <v/>
      </c>
    </row>
    <row r="2553">
      <c r="A2553" t="inlineStr">
        <is>
          <t>450042</t>
        </is>
      </c>
      <c r="B2553" t="inlineStr">
        <is>
          <t>Ascension Providence</t>
        </is>
      </c>
      <c r="C2553" t="inlineStr">
        <is>
          <t>Texas</t>
        </is>
      </c>
      <c r="D2553" t="inlineStr">
        <is>
          <t>TX</t>
        </is>
      </c>
      <c r="E2553" t="inlineStr">
        <is>
          <t>West South Central</t>
        </is>
      </c>
      <c r="F2553" t="inlineStr">
        <is>
          <t>Rural Referral Center (RRC)</t>
        </is>
      </c>
      <c r="G2553" s="16" t="n">
        <v>0.9721</v>
      </c>
      <c r="H2553" s="16" t="n">
        <v>0.9235</v>
      </c>
      <c r="I2553" s="16" t="n">
        <v>2.0313</v>
      </c>
      <c r="J2553" s="16" t="n">
        <v>2.0388</v>
      </c>
      <c r="K2553" s="17" t="n">
        <v>2707</v>
      </c>
      <c r="L2553" s="16" t="n">
        <v>1</v>
      </c>
      <c r="M2553" s="18" t="n">
        <v>36488484.99472966</v>
      </c>
      <c r="N2553" s="18" t="n">
        <v>36631931.62837416</v>
      </c>
      <c r="O2553" s="19" t="n">
        <v>143446.6336444989</v>
      </c>
      <c r="P2553" s="20" t="n">
        <v>0.003931284997588091</v>
      </c>
      <c r="Q2553" s="27">
        <f>IF(O2553&gt;0,O2553,"")</f>
        <v/>
      </c>
      <c r="R2553" s="28">
        <f>IF(O2553&gt;0,P2553,"")</f>
        <v/>
      </c>
    </row>
    <row r="2554">
      <c r="A2554" t="inlineStr">
        <is>
          <t>450044</t>
        </is>
      </c>
      <c r="B2554" t="inlineStr">
        <is>
          <t>Ut Southwestern University Hospital</t>
        </is>
      </c>
      <c r="C2554" t="inlineStr">
        <is>
          <t>Texas</t>
        </is>
      </c>
      <c r="D2554" t="inlineStr">
        <is>
          <t>TX</t>
        </is>
      </c>
      <c r="E2554" t="inlineStr">
        <is>
          <t>West South Central</t>
        </is>
      </c>
      <c r="F2554" t="inlineStr">
        <is>
          <t>Rural Referral Center (RRC)</t>
        </is>
      </c>
      <c r="G2554" s="16" t="n">
        <v>0.9721</v>
      </c>
      <c r="H2554" s="16" t="n">
        <v>0.9404</v>
      </c>
      <c r="I2554" s="16" t="n">
        <v>2.6271</v>
      </c>
      <c r="J2554" s="16" t="n">
        <v>2.6426</v>
      </c>
      <c r="K2554" s="17" t="n">
        <v>7916</v>
      </c>
      <c r="L2554" s="16" t="n">
        <v>1</v>
      </c>
      <c r="M2554" s="18" t="n">
        <v>137998986.6980615</v>
      </c>
      <c r="N2554" s="18" t="n">
        <v>140373519.6341124</v>
      </c>
      <c r="O2554" s="19" t="n">
        <v>2374532.936050981</v>
      </c>
      <c r="P2554" s="20" t="n">
        <v>0.01720688675233829</v>
      </c>
      <c r="Q2554" s="27">
        <f>IF(O2554&gt;0,O2554,"")</f>
        <v/>
      </c>
      <c r="R2554" s="28">
        <f>IF(O2554&gt;0,P2554,"")</f>
        <v/>
      </c>
    </row>
    <row r="2555">
      <c r="A2555" t="inlineStr">
        <is>
          <t>450046</t>
        </is>
      </c>
      <c r="B2555" t="inlineStr">
        <is>
          <t>Christus Spohn Hospital Corpus Christi</t>
        </is>
      </c>
      <c r="C2555" t="inlineStr">
        <is>
          <t>Texas</t>
        </is>
      </c>
      <c r="D2555" t="inlineStr">
        <is>
          <t>TX</t>
        </is>
      </c>
      <c r="E2555" t="inlineStr">
        <is>
          <t>West South Central</t>
        </is>
      </c>
      <c r="F2555" t="inlineStr">
        <is>
          <t>IPPS</t>
        </is>
      </c>
      <c r="G2555" s="16" t="n">
        <v>0.9721</v>
      </c>
      <c r="H2555" s="16" t="n">
        <v>0.9235</v>
      </c>
      <c r="I2555" s="16" t="n">
        <v>2.021</v>
      </c>
      <c r="J2555" s="16" t="n">
        <v>2.0204</v>
      </c>
      <c r="K2555" s="17" t="n">
        <v>3332</v>
      </c>
      <c r="L2555" s="16" t="n">
        <v>1</v>
      </c>
      <c r="M2555" s="18" t="n">
        <v>44685313.97135562</v>
      </c>
      <c r="N2555" s="18" t="n">
        <v>44682688.05231602</v>
      </c>
      <c r="O2555" s="19" t="n">
        <v>-2625.919039599597</v>
      </c>
      <c r="P2555" s="20" t="n">
        <v>-5.876469932118808e-05</v>
      </c>
      <c r="Q2555" s="27">
        <f>IF(O2555&gt;0,O2555,"")</f>
        <v/>
      </c>
      <c r="R2555" s="28">
        <f>IF(O2555&gt;0,P2555,"")</f>
        <v/>
      </c>
    </row>
    <row r="2556">
      <c r="A2556" t="inlineStr">
        <is>
          <t>450051</t>
        </is>
      </c>
      <c r="B2556" t="inlineStr">
        <is>
          <t>Methodist Dallas Medical Center</t>
        </is>
      </c>
      <c r="C2556" t="inlineStr">
        <is>
          <t>Texas</t>
        </is>
      </c>
      <c r="D2556" t="inlineStr">
        <is>
          <t>TX</t>
        </is>
      </c>
      <c r="E2556" t="inlineStr">
        <is>
          <t>West South Central</t>
        </is>
      </c>
      <c r="F2556" t="inlineStr">
        <is>
          <t>IPPS</t>
        </is>
      </c>
      <c r="G2556" s="16" t="n">
        <v>0.9721</v>
      </c>
      <c r="H2556" s="16" t="n">
        <v>0.9404</v>
      </c>
      <c r="I2556" s="16" t="n">
        <v>2.3427</v>
      </c>
      <c r="J2556" s="16" t="n">
        <v>2.3371</v>
      </c>
      <c r="K2556" s="17" t="n">
        <v>2201</v>
      </c>
      <c r="L2556" s="16" t="n">
        <v>1</v>
      </c>
      <c r="M2556" s="18" t="n">
        <v>34216078.02565399</v>
      </c>
      <c r="N2556" s="18" t="n">
        <v>34517975.09348625</v>
      </c>
      <c r="O2556" s="19" t="n">
        <v>301897.0678322613</v>
      </c>
      <c r="P2556" s="20" t="n">
        <v>0.008823251677352083</v>
      </c>
      <c r="Q2556" s="27">
        <f>IF(O2556&gt;0,O2556,"")</f>
        <v/>
      </c>
      <c r="R2556" s="28">
        <f>IF(O2556&gt;0,P2556,"")</f>
        <v/>
      </c>
    </row>
    <row r="2557">
      <c r="A2557" t="inlineStr">
        <is>
          <t>450054</t>
        </is>
      </c>
      <c r="B2557" t="inlineStr">
        <is>
          <t>Baylor Scott &amp; White Medical  Center - Temple</t>
        </is>
      </c>
      <c r="C2557" t="inlineStr">
        <is>
          <t>Texas</t>
        </is>
      </c>
      <c r="D2557" t="inlineStr">
        <is>
          <t>TX</t>
        </is>
      </c>
      <c r="E2557" t="inlineStr">
        <is>
          <t>West South Central</t>
        </is>
      </c>
      <c r="F2557" t="inlineStr">
        <is>
          <t>Rural Referral Center (RRC)</t>
        </is>
      </c>
      <c r="G2557" s="16" t="n">
        <v>0.9721</v>
      </c>
      <c r="H2557" s="16" t="n">
        <v>0.9235</v>
      </c>
      <c r="I2557" s="16" t="n">
        <v>2.1596</v>
      </c>
      <c r="J2557" s="16" t="n">
        <v>2.1595</v>
      </c>
      <c r="K2557" s="17" t="n">
        <v>5674</v>
      </c>
      <c r="L2557" s="16" t="n">
        <v>1</v>
      </c>
      <c r="M2557" s="18" t="n">
        <v>81312283.53698376</v>
      </c>
      <c r="N2557" s="18" t="n">
        <v>81327885.15620448</v>
      </c>
      <c r="O2557" s="19" t="n">
        <v>15601.61922071874</v>
      </c>
      <c r="P2557" s="20" t="n">
        <v>0.0001918728455538032</v>
      </c>
      <c r="Q2557" s="27">
        <f>IF(O2557&gt;0,O2557,"")</f>
        <v/>
      </c>
      <c r="R2557" s="28">
        <f>IF(O2557&gt;0,P2557,"")</f>
        <v/>
      </c>
    </row>
    <row r="2558">
      <c r="A2558" t="inlineStr">
        <is>
          <t>450055</t>
        </is>
      </c>
      <c r="B2558" t="inlineStr">
        <is>
          <t>Rolling Plains Memorial Hospital</t>
        </is>
      </c>
      <c r="C2558" t="inlineStr">
        <is>
          <t>Texas</t>
        </is>
      </c>
      <c r="D2558" t="inlineStr">
        <is>
          <t>TX</t>
        </is>
      </c>
      <c r="E2558" t="inlineStr">
        <is>
          <t>West South Central</t>
        </is>
      </c>
      <c r="F2558" t="inlineStr">
        <is>
          <t>Sole Community Hospital (SCH)</t>
        </is>
      </c>
      <c r="G2558" s="16" t="n">
        <v>0.9721</v>
      </c>
      <c r="H2558" s="16" t="n">
        <v>0.9235</v>
      </c>
      <c r="I2558" s="16" t="n">
        <v>1.3895</v>
      </c>
      <c r="J2558" s="16" t="n">
        <v>1.3804</v>
      </c>
      <c r="K2558" s="17" t="n">
        <v>182</v>
      </c>
      <c r="L2558" s="16" t="n">
        <v>1</v>
      </c>
      <c r="M2558" s="18" t="n">
        <v>1678121.673939564</v>
      </c>
      <c r="N2558" s="18" t="n">
        <v>1667528.54837885</v>
      </c>
      <c r="O2558" s="19" t="n">
        <v>-10593.12556071393</v>
      </c>
      <c r="P2558" s="20" t="n">
        <v>-0.006312489568080888</v>
      </c>
      <c r="Q2558" s="27">
        <f>IF(O2558&gt;0,O2558,"")</f>
        <v/>
      </c>
      <c r="R2558" s="28">
        <f>IF(O2558&gt;0,P2558,"")</f>
        <v/>
      </c>
    </row>
    <row r="2559">
      <c r="A2559" t="inlineStr">
        <is>
          <t>450056</t>
        </is>
      </c>
      <c r="B2559" t="inlineStr">
        <is>
          <t>Ascension Seton Medical Center Austin</t>
        </is>
      </c>
      <c r="C2559" t="inlineStr">
        <is>
          <t>Texas</t>
        </is>
      </c>
      <c r="D2559" t="inlineStr">
        <is>
          <t>TX</t>
        </is>
      </c>
      <c r="E2559" t="inlineStr">
        <is>
          <t>West South Central</t>
        </is>
      </c>
      <c r="F2559" t="inlineStr">
        <is>
          <t>IPPS</t>
        </is>
      </c>
      <c r="G2559" s="16" t="n">
        <v>0.9721</v>
      </c>
      <c r="H2559" s="16" t="n">
        <v>0.9235</v>
      </c>
      <c r="I2559" s="16" t="n">
        <v>2.5811</v>
      </c>
      <c r="J2559" s="16" t="n">
        <v>2.616</v>
      </c>
      <c r="K2559" s="17" t="n">
        <v>3171</v>
      </c>
      <c r="L2559" s="16" t="n">
        <v>1</v>
      </c>
      <c r="M2559" s="18" t="n">
        <v>54311848.0147881</v>
      </c>
      <c r="N2559" s="18" t="n">
        <v>55059329.8263396</v>
      </c>
      <c r="O2559" s="19" t="n">
        <v>747481.8115514964</v>
      </c>
      <c r="P2559" s="20" t="n">
        <v>0.01376277624263441</v>
      </c>
      <c r="Q2559" s="27">
        <f>IF(O2559&gt;0,O2559,"")</f>
        <v/>
      </c>
      <c r="R2559" s="28">
        <f>IF(O2559&gt;0,P2559,"")</f>
        <v/>
      </c>
    </row>
    <row r="2560">
      <c r="A2560" t="inlineStr">
        <is>
          <t>450058</t>
        </is>
      </c>
      <c r="B2560" t="inlineStr">
        <is>
          <t>Baptist Medical Center</t>
        </is>
      </c>
      <c r="C2560" t="inlineStr">
        <is>
          <t>Texas</t>
        </is>
      </c>
      <c r="D2560" t="inlineStr">
        <is>
          <t>TX</t>
        </is>
      </c>
      <c r="E2560" t="inlineStr">
        <is>
          <t>West South Central</t>
        </is>
      </c>
      <c r="F2560" t="inlineStr">
        <is>
          <t>IPPS</t>
        </is>
      </c>
      <c r="G2560" s="16" t="n">
        <v>0.9721</v>
      </c>
      <c r="H2560" s="16" t="n">
        <v>0.9235</v>
      </c>
      <c r="I2560" s="16" t="n">
        <v>2.1396</v>
      </c>
      <c r="J2560" s="16" t="n">
        <v>2.1426</v>
      </c>
      <c r="K2560" s="17" t="n">
        <v>8223</v>
      </c>
      <c r="L2560" s="16" t="n">
        <v>1</v>
      </c>
      <c r="M2560" s="18" t="n">
        <v>116749864.9813667</v>
      </c>
      <c r="N2560" s="18" t="n">
        <v>116941411.1093849</v>
      </c>
      <c r="O2560" s="19" t="n">
        <v>191546.1280182302</v>
      </c>
      <c r="P2560" s="20" t="n">
        <v>0.001640653957491094</v>
      </c>
      <c r="Q2560" s="27">
        <f>IF(O2560&gt;0,O2560,"")</f>
        <v/>
      </c>
      <c r="R2560" s="28">
        <f>IF(O2560&gt;0,P2560,"")</f>
        <v/>
      </c>
    </row>
    <row r="2561">
      <c r="A2561" t="inlineStr">
        <is>
          <t>450064</t>
        </is>
      </c>
      <c r="B2561" t="inlineStr">
        <is>
          <t>Texas Health Arlington Memorial Hospital</t>
        </is>
      </c>
      <c r="C2561" t="inlineStr">
        <is>
          <t>Texas</t>
        </is>
      </c>
      <c r="D2561" t="inlineStr">
        <is>
          <t>TX</t>
        </is>
      </c>
      <c r="E2561" t="inlineStr">
        <is>
          <t>West South Central</t>
        </is>
      </c>
      <c r="F2561" t="inlineStr">
        <is>
          <t>IPPS</t>
        </is>
      </c>
      <c r="G2561" s="16" t="n">
        <v>0.9748</v>
      </c>
      <c r="H2561" s="16" t="n">
        <v>0.9261</v>
      </c>
      <c r="I2561" s="16" t="n">
        <v>1.7059</v>
      </c>
      <c r="J2561" s="16" t="n">
        <v>1.7025</v>
      </c>
      <c r="K2561" s="17" t="n">
        <v>2021</v>
      </c>
      <c r="L2561" s="16" t="n">
        <v>1</v>
      </c>
      <c r="M2561" s="18" t="n">
        <v>22916725.72222333</v>
      </c>
      <c r="N2561" s="18" t="n">
        <v>22876242.57888918</v>
      </c>
      <c r="O2561" s="19" t="n">
        <v>-40483.14333414659</v>
      </c>
      <c r="P2561" s="20" t="n">
        <v>-0.001766532611370758</v>
      </c>
      <c r="Q2561" s="27">
        <f>IF(O2561&gt;0,O2561,"")</f>
        <v/>
      </c>
      <c r="R2561" s="28">
        <f>IF(O2561&gt;0,P2561,"")</f>
        <v/>
      </c>
    </row>
    <row r="2562">
      <c r="A2562" t="inlineStr">
        <is>
          <t>450068</t>
        </is>
      </c>
      <c r="B2562" t="inlineStr">
        <is>
          <t>Memorial Hermann Texas Medical Center</t>
        </is>
      </c>
      <c r="C2562" t="inlineStr">
        <is>
          <t>Texas</t>
        </is>
      </c>
      <c r="D2562" t="inlineStr">
        <is>
          <t>TX</t>
        </is>
      </c>
      <c r="E2562" t="inlineStr">
        <is>
          <t>West South Central</t>
        </is>
      </c>
      <c r="F2562" t="inlineStr">
        <is>
          <t>Rural Referral Center (RRC)</t>
        </is>
      </c>
      <c r="G2562" s="16" t="n">
        <v>0.9721</v>
      </c>
      <c r="H2562" s="16" t="n">
        <v>0.9742</v>
      </c>
      <c r="I2562" s="16" t="n">
        <v>2.7136</v>
      </c>
      <c r="J2562" s="16" t="n">
        <v>2.729</v>
      </c>
      <c r="K2562" s="17" t="n">
        <v>5859</v>
      </c>
      <c r="L2562" s="16" t="n">
        <v>1</v>
      </c>
      <c r="M2562" s="18" t="n">
        <v>105502520.7068068</v>
      </c>
      <c r="N2562" s="18" t="n">
        <v>109628617.3951355</v>
      </c>
      <c r="O2562" s="19" t="n">
        <v>4126096.688328683</v>
      </c>
      <c r="P2562" s="20" t="n">
        <v>0.0391089867871041</v>
      </c>
      <c r="Q2562" s="27">
        <f>IF(O2562&gt;0,O2562,"")</f>
        <v/>
      </c>
      <c r="R2562" s="28">
        <f>IF(O2562&gt;0,P2562,"")</f>
        <v/>
      </c>
    </row>
    <row r="2563">
      <c r="A2563" t="inlineStr">
        <is>
          <t>450072</t>
        </is>
      </c>
      <c r="B2563" t="inlineStr">
        <is>
          <t>Chi St Luke'S Health Brazosport</t>
        </is>
      </c>
      <c r="C2563" t="inlineStr">
        <is>
          <t>Texas</t>
        </is>
      </c>
      <c r="D2563" t="inlineStr">
        <is>
          <t>TX</t>
        </is>
      </c>
      <c r="E2563" t="inlineStr">
        <is>
          <t>West South Central</t>
        </is>
      </c>
      <c r="F2563" t="inlineStr">
        <is>
          <t>IPPS</t>
        </is>
      </c>
      <c r="G2563" s="16" t="n">
        <v>0.9721</v>
      </c>
      <c r="H2563" s="16" t="n">
        <v>0.9742</v>
      </c>
      <c r="I2563" s="16" t="n">
        <v>1.447</v>
      </c>
      <c r="J2563" s="16" t="n">
        <v>1.4288</v>
      </c>
      <c r="K2563" s="17" t="n">
        <v>825</v>
      </c>
      <c r="L2563" s="16" t="n">
        <v>1</v>
      </c>
      <c r="M2563" s="18" t="n">
        <v>7921656.14679643</v>
      </c>
      <c r="N2563" s="18" t="n">
        <v>8082064.151926563</v>
      </c>
      <c r="O2563" s="19" t="n">
        <v>160408.0051301336</v>
      </c>
      <c r="P2563" s="20" t="n">
        <v>0.02024930168106371</v>
      </c>
      <c r="Q2563" s="27">
        <f>IF(O2563&gt;0,O2563,"")</f>
        <v/>
      </c>
      <c r="R2563" s="28">
        <f>IF(O2563&gt;0,P2563,"")</f>
        <v/>
      </c>
    </row>
    <row r="2564">
      <c r="A2564" t="inlineStr">
        <is>
          <t>450079</t>
        </is>
      </c>
      <c r="B2564" t="inlineStr">
        <is>
          <t>Baylor Scott And White Medical Center  Irving</t>
        </is>
      </c>
      <c r="C2564" t="inlineStr">
        <is>
          <t>Texas</t>
        </is>
      </c>
      <c r="D2564" t="inlineStr">
        <is>
          <t>TX</t>
        </is>
      </c>
      <c r="E2564" t="inlineStr">
        <is>
          <t>West South Central</t>
        </is>
      </c>
      <c r="F2564" t="inlineStr">
        <is>
          <t>IPPS</t>
        </is>
      </c>
      <c r="G2564" s="16" t="n">
        <v>0.9721</v>
      </c>
      <c r="H2564" s="16" t="n">
        <v>0.9404</v>
      </c>
      <c r="I2564" s="16" t="n">
        <v>1.6522</v>
      </c>
      <c r="J2564" s="16" t="n">
        <v>1.6421</v>
      </c>
      <c r="K2564" s="17" t="n">
        <v>2043</v>
      </c>
      <c r="L2564" s="16" t="n">
        <v>1</v>
      </c>
      <c r="M2564" s="18" t="n">
        <v>22398786.5919129</v>
      </c>
      <c r="N2564" s="18" t="n">
        <v>22512096.4517319</v>
      </c>
      <c r="O2564" s="19" t="n">
        <v>113309.8598190062</v>
      </c>
      <c r="P2564" s="20" t="n">
        <v>0.005058749917279752</v>
      </c>
      <c r="Q2564" s="27">
        <f>IF(O2564&gt;0,O2564,"")</f>
        <v/>
      </c>
      <c r="R2564" s="28">
        <f>IF(O2564&gt;0,P2564,"")</f>
        <v/>
      </c>
    </row>
    <row r="2565">
      <c r="A2565" t="inlineStr">
        <is>
          <t>450080</t>
        </is>
      </c>
      <c r="B2565" t="inlineStr">
        <is>
          <t>Titus Regional Medical Center</t>
        </is>
      </c>
      <c r="C2565" t="inlineStr">
        <is>
          <t>Texas</t>
        </is>
      </c>
      <c r="D2565" t="inlineStr">
        <is>
          <t>TX</t>
        </is>
      </c>
      <c r="E2565" t="inlineStr">
        <is>
          <t>West South Central</t>
        </is>
      </c>
      <c r="F2565" t="inlineStr">
        <is>
          <t>SCH/RRC</t>
        </is>
      </c>
      <c r="G2565" s="16" t="n">
        <v>0.9721</v>
      </c>
      <c r="H2565" s="16" t="n">
        <v>0.9235</v>
      </c>
      <c r="I2565" s="16" t="n">
        <v>1.5537</v>
      </c>
      <c r="J2565" s="16" t="n">
        <v>1.5496</v>
      </c>
      <c r="K2565" s="17" t="n">
        <v>647</v>
      </c>
      <c r="L2565" s="16" t="n">
        <v>1</v>
      </c>
      <c r="M2565" s="18" t="n">
        <v>6670600.841418707</v>
      </c>
      <c r="N2565" s="18" t="n">
        <v>6654582.715128792</v>
      </c>
      <c r="O2565" s="19" t="n">
        <v>-16018.12628991436</v>
      </c>
      <c r="P2565" s="20" t="n">
        <v>-0.002401301872307446</v>
      </c>
      <c r="Q2565" s="27">
        <f>IF(O2565&gt;0,O2565,"")</f>
        <v/>
      </c>
      <c r="R2565" s="28">
        <f>IF(O2565&gt;0,P2565,"")</f>
        <v/>
      </c>
    </row>
    <row r="2566">
      <c r="A2566" t="inlineStr">
        <is>
          <t>450082</t>
        </is>
      </c>
      <c r="B2566" t="inlineStr">
        <is>
          <t>Christus Spohn Hospital Beeville</t>
        </is>
      </c>
      <c r="C2566" t="inlineStr">
        <is>
          <t>Texas</t>
        </is>
      </c>
      <c r="D2566" t="inlineStr">
        <is>
          <t>TX</t>
        </is>
      </c>
      <c r="E2566" t="inlineStr">
        <is>
          <t>West South Central</t>
        </is>
      </c>
      <c r="F2566" t="inlineStr">
        <is>
          <t>Sole Community Hospital (SCH)</t>
        </is>
      </c>
      <c r="G2566" s="16" t="n">
        <v>0.9721</v>
      </c>
      <c r="H2566" s="16" t="n">
        <v>0.9235</v>
      </c>
      <c r="I2566" s="16" t="n">
        <v>1.4323</v>
      </c>
      <c r="J2566" s="16" t="n">
        <v>1.4181</v>
      </c>
      <c r="K2566" s="17" t="n">
        <v>234</v>
      </c>
      <c r="L2566" s="16" t="n">
        <v>1</v>
      </c>
      <c r="M2566" s="18" t="n">
        <v>2224043.907084021</v>
      </c>
      <c r="N2566" s="18" t="n">
        <v>2202518.950004597</v>
      </c>
      <c r="O2566" s="19" t="n">
        <v>-21524.95707942406</v>
      </c>
      <c r="P2566" s="20" t="n">
        <v>-0.009678296822676388</v>
      </c>
      <c r="Q2566" s="27">
        <f>IF(O2566&gt;0,O2566,"")</f>
        <v/>
      </c>
      <c r="R2566" s="28">
        <f>IF(O2566&gt;0,P2566,"")</f>
        <v/>
      </c>
    </row>
    <row r="2567">
      <c r="A2567" t="inlineStr">
        <is>
          <t>450083</t>
        </is>
      </c>
      <c r="B2567" t="inlineStr">
        <is>
          <t>Ut Health East Texas Tyler Regional Hospital</t>
        </is>
      </c>
      <c r="C2567" t="inlineStr">
        <is>
          <t>Texas</t>
        </is>
      </c>
      <c r="D2567" t="inlineStr">
        <is>
          <t>TX</t>
        </is>
      </c>
      <c r="E2567" t="inlineStr">
        <is>
          <t>West South Central</t>
        </is>
      </c>
      <c r="F2567" t="inlineStr">
        <is>
          <t>Rural Referral Center (RRC)</t>
        </is>
      </c>
      <c r="G2567" s="16" t="n">
        <v>0.9721</v>
      </c>
      <c r="H2567" s="16" t="n">
        <v>0.9235</v>
      </c>
      <c r="I2567" s="16" t="n">
        <v>2.2242</v>
      </c>
      <c r="J2567" s="16" t="n">
        <v>2.2383</v>
      </c>
      <c r="K2567" s="17" t="n">
        <v>5326</v>
      </c>
      <c r="L2567" s="16" t="n">
        <v>1</v>
      </c>
      <c r="M2567" s="18" t="n">
        <v>78608318.42405714</v>
      </c>
      <c r="N2567" s="18" t="n">
        <v>79125487.00658733</v>
      </c>
      <c r="O2567" s="19" t="n">
        <v>517168.5825301856</v>
      </c>
      <c r="P2567" s="20" t="n">
        <v>0.006579056681257188</v>
      </c>
      <c r="Q2567" s="27">
        <f>IF(O2567&gt;0,O2567,"")</f>
        <v/>
      </c>
      <c r="R2567" s="28">
        <f>IF(O2567&gt;0,P2567,"")</f>
        <v/>
      </c>
    </row>
    <row r="2568">
      <c r="A2568" t="inlineStr">
        <is>
          <t>450087</t>
        </is>
      </c>
      <c r="B2568" t="inlineStr">
        <is>
          <t>Medical City North Hills</t>
        </is>
      </c>
      <c r="C2568" t="inlineStr">
        <is>
          <t>Texas</t>
        </is>
      </c>
      <c r="D2568" t="inlineStr">
        <is>
          <t>TX</t>
        </is>
      </c>
      <c r="E2568" t="inlineStr">
        <is>
          <t>West South Central</t>
        </is>
      </c>
      <c r="F2568" t="inlineStr">
        <is>
          <t>IPPS</t>
        </is>
      </c>
      <c r="G2568" s="16" t="n">
        <v>0.9748</v>
      </c>
      <c r="H2568" s="16" t="n">
        <v>0.9261</v>
      </c>
      <c r="I2568" s="16" t="n">
        <v>1.8829</v>
      </c>
      <c r="J2568" s="16" t="n">
        <v>1.8848</v>
      </c>
      <c r="K2568" s="17" t="n">
        <v>1520</v>
      </c>
      <c r="L2568" s="16" t="n">
        <v>1</v>
      </c>
      <c r="M2568" s="18" t="n">
        <v>19024074.04439009</v>
      </c>
      <c r="N2568" s="18" t="n">
        <v>19047593.76307634</v>
      </c>
      <c r="O2568" s="19" t="n">
        <v>23519.71868624166</v>
      </c>
      <c r="P2568" s="20" t="n">
        <v>0.001236313453751367</v>
      </c>
      <c r="Q2568" s="27">
        <f>IF(O2568&gt;0,O2568,"")</f>
        <v/>
      </c>
      <c r="R2568" s="28">
        <f>IF(O2568&gt;0,P2568,"")</f>
        <v/>
      </c>
    </row>
    <row r="2569">
      <c r="A2569" t="inlineStr">
        <is>
          <t>450090</t>
        </is>
      </c>
      <c r="B2569" t="inlineStr">
        <is>
          <t>North Texas Medical Center</t>
        </is>
      </c>
      <c r="C2569" t="inlineStr">
        <is>
          <t>Texas</t>
        </is>
      </c>
      <c r="D2569" t="inlineStr">
        <is>
          <t>TX</t>
        </is>
      </c>
      <c r="E2569" t="inlineStr">
        <is>
          <t>West South Central</t>
        </is>
      </c>
      <c r="F2569" t="inlineStr">
        <is>
          <t>Sole Community Hospital (SCH)</t>
        </is>
      </c>
      <c r="G2569" s="16" t="n">
        <v>0.9721</v>
      </c>
      <c r="H2569" s="16" t="n">
        <v>0.9235</v>
      </c>
      <c r="I2569" s="16" t="n">
        <v>1.309</v>
      </c>
      <c r="J2569" s="16" t="n">
        <v>1.2943</v>
      </c>
      <c r="K2569" s="17" t="n">
        <v>478</v>
      </c>
      <c r="L2569" s="16" t="n">
        <v>1</v>
      </c>
      <c r="M2569" s="18" t="n">
        <v>4152035.429090757</v>
      </c>
      <c r="N2569" s="18" t="n">
        <v>4106386.155309753</v>
      </c>
      <c r="O2569" s="19" t="n">
        <v>-45649.27378100483</v>
      </c>
      <c r="P2569" s="20" t="n">
        <v>-0.01099443262482022</v>
      </c>
      <c r="Q2569" s="27">
        <f>IF(O2569&gt;0,O2569,"")</f>
        <v/>
      </c>
      <c r="R2569" s="28">
        <f>IF(O2569&gt;0,P2569,"")</f>
        <v/>
      </c>
    </row>
    <row r="2570">
      <c r="A2570" t="inlineStr">
        <is>
          <t>450092</t>
        </is>
      </c>
      <c r="B2570" t="inlineStr">
        <is>
          <t>Fort Duncan Medical Center</t>
        </is>
      </c>
      <c r="C2570" t="inlineStr">
        <is>
          <t>Texas</t>
        </is>
      </c>
      <c r="D2570" t="inlineStr">
        <is>
          <t>TX</t>
        </is>
      </c>
      <c r="E2570" t="inlineStr">
        <is>
          <t>West South Central</t>
        </is>
      </c>
      <c r="F2570" t="inlineStr">
        <is>
          <t>Sole Community Hospital (SCH)</t>
        </is>
      </c>
      <c r="G2570" s="16" t="n">
        <v>0.9721</v>
      </c>
      <c r="H2570" s="16" t="n">
        <v>0.9235</v>
      </c>
      <c r="I2570" s="16" t="n">
        <v>1.6998</v>
      </c>
      <c r="J2570" s="16" t="n">
        <v>1.6911</v>
      </c>
      <c r="K2570" s="17" t="n">
        <v>375</v>
      </c>
      <c r="L2570" s="16" t="n">
        <v>1</v>
      </c>
      <c r="M2570" s="18" t="n">
        <v>4229826.951788832</v>
      </c>
      <c r="N2570" s="18" t="n">
        <v>4209179.983908559</v>
      </c>
      <c r="O2570" s="19" t="n">
        <v>-20646.96788027324</v>
      </c>
      <c r="P2570" s="20" t="n">
        <v>-0.004881279569023845</v>
      </c>
      <c r="Q2570" s="27">
        <f>IF(O2570&gt;0,O2570,"")</f>
        <v/>
      </c>
      <c r="R2570" s="28">
        <f>IF(O2570&gt;0,P2570,"")</f>
        <v/>
      </c>
    </row>
    <row r="2571">
      <c r="A2571" t="inlineStr">
        <is>
          <t>450097</t>
        </is>
      </c>
      <c r="B2571" t="inlineStr">
        <is>
          <t>Hca Houston Healthcare Southeast</t>
        </is>
      </c>
      <c r="C2571" t="inlineStr">
        <is>
          <t>Texas</t>
        </is>
      </c>
      <c r="D2571" t="inlineStr">
        <is>
          <t>TX</t>
        </is>
      </c>
      <c r="E2571" t="inlineStr">
        <is>
          <t>West South Central</t>
        </is>
      </c>
      <c r="F2571" t="inlineStr">
        <is>
          <t>IPPS</t>
        </is>
      </c>
      <c r="G2571" s="16" t="n">
        <v>0.9721</v>
      </c>
      <c r="H2571" s="16" t="n">
        <v>0.9742</v>
      </c>
      <c r="I2571" s="16" t="n">
        <v>1.8964</v>
      </c>
      <c r="J2571" s="16" t="n">
        <v>1.8908</v>
      </c>
      <c r="K2571" s="17" t="n">
        <v>1158</v>
      </c>
      <c r="L2571" s="16" t="n">
        <v>1</v>
      </c>
      <c r="M2571" s="18" t="n">
        <v>14572431.19853971</v>
      </c>
      <c r="N2571" s="18" t="n">
        <v>15012432.10528</v>
      </c>
      <c r="O2571" s="19" t="n">
        <v>440000.9067402966</v>
      </c>
      <c r="P2571" s="20" t="n">
        <v>0.03019406307331812</v>
      </c>
      <c r="Q2571" s="27">
        <f>IF(O2571&gt;0,O2571,"")</f>
        <v/>
      </c>
      <c r="R2571" s="28">
        <f>IF(O2571&gt;0,P2571,"")</f>
        <v/>
      </c>
    </row>
    <row r="2572">
      <c r="A2572" t="inlineStr">
        <is>
          <t>450101</t>
        </is>
      </c>
      <c r="B2572" t="inlineStr">
        <is>
          <t>Baylor Scott &amp; White Medical Center - Hillcrest</t>
        </is>
      </c>
      <c r="C2572" t="inlineStr">
        <is>
          <t>Texas</t>
        </is>
      </c>
      <c r="D2572" t="inlineStr">
        <is>
          <t>TX</t>
        </is>
      </c>
      <c r="E2572" t="inlineStr">
        <is>
          <t>West South Central</t>
        </is>
      </c>
      <c r="F2572" t="inlineStr">
        <is>
          <t>Rural Referral Center (RRC)</t>
        </is>
      </c>
      <c r="G2572" s="16" t="n">
        <v>0.9721</v>
      </c>
      <c r="H2572" s="16" t="n">
        <v>0.9235</v>
      </c>
      <c r="I2572" s="16" t="n">
        <v>1.8269</v>
      </c>
      <c r="J2572" s="16" t="n">
        <v>1.8264</v>
      </c>
      <c r="K2572" s="17" t="n">
        <v>2653</v>
      </c>
      <c r="L2572" s="16" t="n">
        <v>1</v>
      </c>
      <c r="M2572" s="18" t="n">
        <v>32162184.07948491</v>
      </c>
      <c r="N2572" s="18" t="n">
        <v>32161040.26000575</v>
      </c>
      <c r="O2572" s="19" t="n">
        <v>-1143.819479156286</v>
      </c>
      <c r="P2572" s="20" t="n">
        <v>-3.556411083057902e-05</v>
      </c>
      <c r="Q2572" s="27">
        <f>IF(O2572&gt;0,O2572,"")</f>
        <v/>
      </c>
      <c r="R2572" s="28">
        <f>IF(O2572&gt;0,P2572,"")</f>
        <v/>
      </c>
    </row>
    <row r="2573">
      <c r="A2573" t="inlineStr">
        <is>
          <t>450102</t>
        </is>
      </c>
      <c r="B2573" t="inlineStr">
        <is>
          <t>Christus Mother Frances Hospital</t>
        </is>
      </c>
      <c r="C2573" t="inlineStr">
        <is>
          <t>Texas</t>
        </is>
      </c>
      <c r="D2573" t="inlineStr">
        <is>
          <t>TX</t>
        </is>
      </c>
      <c r="E2573" t="inlineStr">
        <is>
          <t>West South Central</t>
        </is>
      </c>
      <c r="F2573" t="inlineStr">
        <is>
          <t>Rural Referral Center (RRC)</t>
        </is>
      </c>
      <c r="G2573" s="16" t="n">
        <v>0.9721</v>
      </c>
      <c r="H2573" s="16" t="n">
        <v>0.9235</v>
      </c>
      <c r="I2573" s="16" t="n">
        <v>2.0664</v>
      </c>
      <c r="J2573" s="16" t="n">
        <v>2.0681</v>
      </c>
      <c r="K2573" s="17" t="n">
        <v>7892</v>
      </c>
      <c r="L2573" s="16" t="n">
        <v>1</v>
      </c>
      <c r="M2573" s="18" t="n">
        <v>108216872.1791403</v>
      </c>
      <c r="N2573" s="18" t="n">
        <v>108331698.0179377</v>
      </c>
      <c r="O2573" s="19" t="n">
        <v>114825.8387974352</v>
      </c>
      <c r="P2573" s="20" t="n">
        <v>0.001061071499159156</v>
      </c>
      <c r="Q2573" s="27">
        <f>IF(O2573&gt;0,O2573,"")</f>
        <v/>
      </c>
      <c r="R2573" s="28">
        <f>IF(O2573&gt;0,P2573,"")</f>
        <v/>
      </c>
    </row>
    <row r="2574">
      <c r="A2574" t="inlineStr">
        <is>
          <t>450104</t>
        </is>
      </c>
      <c r="B2574" t="inlineStr">
        <is>
          <t>Guadalupe Regional Medical Center</t>
        </is>
      </c>
      <c r="C2574" t="inlineStr">
        <is>
          <t>Texas</t>
        </is>
      </c>
      <c r="D2574" t="inlineStr">
        <is>
          <t>TX</t>
        </is>
      </c>
      <c r="E2574" t="inlineStr">
        <is>
          <t>West South Central</t>
        </is>
      </c>
      <c r="F2574" t="inlineStr">
        <is>
          <t>IPPS</t>
        </is>
      </c>
      <c r="G2574" s="16" t="n">
        <v>0.9721</v>
      </c>
      <c r="H2574" s="16" t="n">
        <v>0.9235</v>
      </c>
      <c r="I2574" s="16" t="n">
        <v>1.5108</v>
      </c>
      <c r="J2574" s="16" t="n">
        <v>1.5022</v>
      </c>
      <c r="K2574" s="17" t="n">
        <v>1020</v>
      </c>
      <c r="L2574" s="16" t="n">
        <v>1</v>
      </c>
      <c r="M2574" s="18" t="n">
        <v>10225879.13862465</v>
      </c>
      <c r="N2574" s="18" t="n">
        <v>10170091.69615672</v>
      </c>
      <c r="O2574" s="19" t="n">
        <v>-55787.44246793352</v>
      </c>
      <c r="P2574" s="20" t="n">
        <v>-0.005455515531883818</v>
      </c>
      <c r="Q2574" s="27">
        <f>IF(O2574&gt;0,O2574,"")</f>
        <v/>
      </c>
      <c r="R2574" s="28">
        <f>IF(O2574&gt;0,P2574,"")</f>
        <v/>
      </c>
    </row>
    <row r="2575">
      <c r="A2575" t="inlineStr">
        <is>
          <t>450107</t>
        </is>
      </c>
      <c r="B2575" t="inlineStr">
        <is>
          <t>Las Palmas Medical Center A Campus Of Lpds Healthc</t>
        </is>
      </c>
      <c r="C2575" t="inlineStr">
        <is>
          <t>Texas</t>
        </is>
      </c>
      <c r="D2575" t="inlineStr">
        <is>
          <t>TX</t>
        </is>
      </c>
      <c r="E2575" t="inlineStr">
        <is>
          <t>West South Central</t>
        </is>
      </c>
      <c r="F2575" t="inlineStr">
        <is>
          <t>IPPS</t>
        </is>
      </c>
      <c r="G2575" s="16" t="n">
        <v>0.9721</v>
      </c>
      <c r="H2575" s="16" t="n">
        <v>0.9235</v>
      </c>
      <c r="I2575" s="16" t="n">
        <v>2.0377</v>
      </c>
      <c r="J2575" s="16" t="n">
        <v>2.0339</v>
      </c>
      <c r="K2575" s="17" t="n">
        <v>2639</v>
      </c>
      <c r="L2575" s="16" t="n">
        <v>1</v>
      </c>
      <c r="M2575" s="18" t="n">
        <v>35683968.15927053</v>
      </c>
      <c r="N2575" s="18" t="n">
        <v>35625906.66541746</v>
      </c>
      <c r="O2575" s="19" t="n">
        <v>-58061.49385307729</v>
      </c>
      <c r="P2575" s="20" t="n">
        <v>-0.00162710306191082</v>
      </c>
      <c r="Q2575" s="27">
        <f>IF(O2575&gt;0,O2575,"")</f>
        <v/>
      </c>
      <c r="R2575" s="28">
        <f>IF(O2575&gt;0,P2575,"")</f>
        <v/>
      </c>
    </row>
    <row r="2576">
      <c r="A2576" t="inlineStr">
        <is>
          <t>450108</t>
        </is>
      </c>
      <c r="B2576" t="inlineStr">
        <is>
          <t>Connally Memorial Medical Center</t>
        </is>
      </c>
      <c r="C2576" t="inlineStr">
        <is>
          <t>Texas</t>
        </is>
      </c>
      <c r="D2576" t="inlineStr">
        <is>
          <t>TX</t>
        </is>
      </c>
      <c r="E2576" t="inlineStr">
        <is>
          <t>West South Central</t>
        </is>
      </c>
      <c r="F2576" t="inlineStr">
        <is>
          <t>IPPS</t>
        </is>
      </c>
      <c r="G2576" s="16" t="n">
        <v>0.9721</v>
      </c>
      <c r="H2576" s="16" t="n">
        <v>0.9235</v>
      </c>
      <c r="I2576" s="16" t="n">
        <v>1.1621</v>
      </c>
      <c r="J2576" s="16" t="n">
        <v>1.1545</v>
      </c>
      <c r="K2576" s="17" t="n">
        <v>130</v>
      </c>
      <c r="L2576" s="16" t="n">
        <v>1</v>
      </c>
      <c r="M2576" s="18" t="n">
        <v>1002490.719829932</v>
      </c>
      <c r="N2576" s="18" t="n">
        <v>996171.7665187016</v>
      </c>
      <c r="O2576" s="19" t="n">
        <v>-6318.953311230289</v>
      </c>
      <c r="P2576" s="20" t="n">
        <v>-0.006303253672315562</v>
      </c>
      <c r="Q2576" s="27">
        <f>IF(O2576&gt;0,O2576,"")</f>
        <v/>
      </c>
      <c r="R2576" s="28">
        <f>IF(O2576&gt;0,P2576,"")</f>
        <v/>
      </c>
    </row>
    <row r="2577">
      <c r="A2577" t="inlineStr">
        <is>
          <t>450119</t>
        </is>
      </c>
      <c r="B2577" t="inlineStr">
        <is>
          <t>South Texas Health System Behavioral</t>
        </is>
      </c>
      <c r="C2577" t="inlineStr">
        <is>
          <t>Texas</t>
        </is>
      </c>
      <c r="D2577" t="inlineStr">
        <is>
          <t>TX</t>
        </is>
      </c>
      <c r="E2577" t="inlineStr">
        <is>
          <t>West South Central</t>
        </is>
      </c>
      <c r="F2577" t="inlineStr">
        <is>
          <t>Rural Referral Center (RRC)</t>
        </is>
      </c>
      <c r="G2577" s="16" t="n">
        <v>0.9721</v>
      </c>
      <c r="H2577" s="16" t="n">
        <v>0.9235</v>
      </c>
      <c r="I2577" s="16" t="n">
        <v>2.0437</v>
      </c>
      <c r="J2577" s="16" t="n">
        <v>2.0395</v>
      </c>
      <c r="K2577" s="17" t="n">
        <v>2357</v>
      </c>
      <c r="L2577" s="16" t="n">
        <v>1</v>
      </c>
      <c r="M2577" s="18" t="n">
        <v>31964670.71986675</v>
      </c>
      <c r="N2577" s="18" t="n">
        <v>31906578.22626978</v>
      </c>
      <c r="O2577" s="19" t="n">
        <v>-58092.49359697476</v>
      </c>
      <c r="P2577" s="20" t="n">
        <v>-0.00181739690379069</v>
      </c>
      <c r="Q2577" s="27">
        <f>IF(O2577&gt;0,O2577,"")</f>
        <v/>
      </c>
      <c r="R2577" s="28">
        <f>IF(O2577&gt;0,P2577,"")</f>
        <v/>
      </c>
    </row>
    <row r="2578">
      <c r="A2578" t="inlineStr">
        <is>
          <t>450124</t>
        </is>
      </c>
      <c r="B2578" t="inlineStr">
        <is>
          <t>Dell Seton  Med Center At The University Of Tx</t>
        </is>
      </c>
      <c r="C2578" t="inlineStr">
        <is>
          <t>Texas</t>
        </is>
      </c>
      <c r="D2578" t="inlineStr">
        <is>
          <t>TX</t>
        </is>
      </c>
      <c r="E2578" t="inlineStr">
        <is>
          <t>West South Central</t>
        </is>
      </c>
      <c r="F2578" t="inlineStr">
        <is>
          <t>Rural Referral Center (RRC)</t>
        </is>
      </c>
      <c r="G2578" s="16" t="n">
        <v>0.9721</v>
      </c>
      <c r="H2578" s="16" t="n">
        <v>0.9235</v>
      </c>
      <c r="I2578" s="16" t="n">
        <v>2.4723</v>
      </c>
      <c r="J2578" s="16" t="n">
        <v>2.4792</v>
      </c>
      <c r="K2578" s="17" t="n">
        <v>1472</v>
      </c>
      <c r="L2578" s="16" t="n">
        <v>1</v>
      </c>
      <c r="M2578" s="18" t="n">
        <v>24149185.43596484</v>
      </c>
      <c r="N2578" s="18" t="n">
        <v>24222352.08122236</v>
      </c>
      <c r="O2578" s="19" t="n">
        <v>73166.64525752142</v>
      </c>
      <c r="P2578" s="20" t="n">
        <v>0.003029776944300406</v>
      </c>
      <c r="Q2578" s="27">
        <f>IF(O2578&gt;0,O2578,"")</f>
        <v/>
      </c>
      <c r="R2578" s="28">
        <f>IF(O2578&gt;0,P2578,"")</f>
        <v/>
      </c>
    </row>
    <row r="2579">
      <c r="A2579" t="inlineStr">
        <is>
          <t>450128</t>
        </is>
      </c>
      <c r="B2579" t="inlineStr">
        <is>
          <t>Knapp Medical Center</t>
        </is>
      </c>
      <c r="C2579" t="inlineStr">
        <is>
          <t>Texas</t>
        </is>
      </c>
      <c r="D2579" t="inlineStr">
        <is>
          <t>TX</t>
        </is>
      </c>
      <c r="E2579" t="inlineStr">
        <is>
          <t>West South Central</t>
        </is>
      </c>
      <c r="F2579" t="inlineStr">
        <is>
          <t>IPPS</t>
        </is>
      </c>
      <c r="G2579" s="16" t="n">
        <v>0.9721</v>
      </c>
      <c r="H2579" s="16" t="n">
        <v>0.9235</v>
      </c>
      <c r="I2579" s="16" t="n">
        <v>1.6533</v>
      </c>
      <c r="J2579" s="16" t="n">
        <v>1.6439</v>
      </c>
      <c r="K2579" s="17" t="n">
        <v>722</v>
      </c>
      <c r="L2579" s="16" t="n">
        <v>1</v>
      </c>
      <c r="M2579" s="18" t="n">
        <v>7921042.998566685</v>
      </c>
      <c r="N2579" s="18" t="n">
        <v>7877883.104638221</v>
      </c>
      <c r="O2579" s="19" t="n">
        <v>-43159.8939284645</v>
      </c>
      <c r="P2579" s="20" t="n">
        <v>-0.005448763999422083</v>
      </c>
      <c r="Q2579" s="27">
        <f>IF(O2579&gt;0,O2579,"")</f>
        <v/>
      </c>
      <c r="R2579" s="28">
        <f>IF(O2579&gt;0,P2579,"")</f>
        <v/>
      </c>
    </row>
    <row r="2580">
      <c r="A2580" t="inlineStr">
        <is>
          <t>450132</t>
        </is>
      </c>
      <c r="B2580" t="inlineStr">
        <is>
          <t>Medical Center Hospital</t>
        </is>
      </c>
      <c r="C2580" t="inlineStr">
        <is>
          <t>Texas</t>
        </is>
      </c>
      <c r="D2580" t="inlineStr">
        <is>
          <t>TX</t>
        </is>
      </c>
      <c r="E2580" t="inlineStr">
        <is>
          <t>West South Central</t>
        </is>
      </c>
      <c r="F2580" t="inlineStr">
        <is>
          <t>Rural Referral Center (RRC)</t>
        </is>
      </c>
      <c r="G2580" s="16" t="n">
        <v>0.9721</v>
      </c>
      <c r="H2580" s="16" t="n">
        <v>0.9235</v>
      </c>
      <c r="I2580" s="16" t="n">
        <v>1.974</v>
      </c>
      <c r="J2580" s="16" t="n">
        <v>1.9727</v>
      </c>
      <c r="K2580" s="17" t="n">
        <v>2456</v>
      </c>
      <c r="L2580" s="16" t="n">
        <v>1</v>
      </c>
      <c r="M2580" s="18" t="n">
        <v>32171330.20724528</v>
      </c>
      <c r="N2580" s="18" t="n">
        <v>32157801.21664991</v>
      </c>
      <c r="O2580" s="19" t="n">
        <v>-13528.99059536308</v>
      </c>
      <c r="P2580" s="20" t="n">
        <v>-0.0004205294126232999</v>
      </c>
      <c r="Q2580" s="27">
        <f>IF(O2580&gt;0,O2580,"")</f>
        <v/>
      </c>
      <c r="R2580" s="28">
        <f>IF(O2580&gt;0,P2580,"")</f>
        <v/>
      </c>
    </row>
    <row r="2581">
      <c r="A2581" t="inlineStr">
        <is>
          <t>450133</t>
        </is>
      </c>
      <c r="B2581" t="inlineStr">
        <is>
          <t>Midland Memorial Hospital</t>
        </is>
      </c>
      <c r="C2581" t="inlineStr">
        <is>
          <t>Texas</t>
        </is>
      </c>
      <c r="D2581" t="inlineStr">
        <is>
          <t>TX</t>
        </is>
      </c>
      <c r="E2581" t="inlineStr">
        <is>
          <t>West South Central</t>
        </is>
      </c>
      <c r="F2581" t="inlineStr">
        <is>
          <t>Rural Referral Center (RRC)</t>
        </is>
      </c>
      <c r="G2581" s="16" t="n">
        <v>0.9721</v>
      </c>
      <c r="H2581" s="16" t="n">
        <v>0.9235</v>
      </c>
      <c r="I2581" s="16" t="n">
        <v>1.8724</v>
      </c>
      <c r="J2581" s="16" t="n">
        <v>1.8685</v>
      </c>
      <c r="K2581" s="17" t="n">
        <v>2181</v>
      </c>
      <c r="L2581" s="16" t="n">
        <v>1</v>
      </c>
      <c r="M2581" s="18" t="n">
        <v>27098659.34699556</v>
      </c>
      <c r="N2581" s="18" t="n">
        <v>27048657.01875179</v>
      </c>
      <c r="O2581" s="19" t="n">
        <v>-50002.32824377343</v>
      </c>
      <c r="P2581" s="20" t="n">
        <v>-0.001845195646157204</v>
      </c>
      <c r="Q2581" s="27">
        <f>IF(O2581&gt;0,O2581,"")</f>
        <v/>
      </c>
      <c r="R2581" s="28">
        <f>IF(O2581&gt;0,P2581,"")</f>
        <v/>
      </c>
    </row>
    <row r="2582">
      <c r="A2582" t="inlineStr">
        <is>
          <t>450135</t>
        </is>
      </c>
      <c r="B2582" t="inlineStr">
        <is>
          <t>Texas Health Harris Methodist Fort Worth</t>
        </is>
      </c>
      <c r="C2582" t="inlineStr">
        <is>
          <t>Texas</t>
        </is>
      </c>
      <c r="D2582" t="inlineStr">
        <is>
          <t>TX</t>
        </is>
      </c>
      <c r="E2582" t="inlineStr">
        <is>
          <t>West South Central</t>
        </is>
      </c>
      <c r="F2582" t="inlineStr">
        <is>
          <t>Rural Referral Center (RRC)</t>
        </is>
      </c>
      <c r="G2582" s="16" t="n">
        <v>0.9721</v>
      </c>
      <c r="H2582" s="16" t="n">
        <v>0.9235</v>
      </c>
      <c r="I2582" s="16" t="n">
        <v>2.1546</v>
      </c>
      <c r="J2582" s="16" t="n">
        <v>2.1614</v>
      </c>
      <c r="K2582" s="17" t="n">
        <v>8340</v>
      </c>
      <c r="L2582" s="16" t="n">
        <v>1</v>
      </c>
      <c r="M2582" s="18" t="n">
        <v>119241165.8684614</v>
      </c>
      <c r="N2582" s="18" t="n">
        <v>119645987.0894518</v>
      </c>
      <c r="O2582" s="19" t="n">
        <v>404821.2209903896</v>
      </c>
      <c r="P2582" s="20" t="n">
        <v>0.003394978722675023</v>
      </c>
      <c r="Q2582" s="27">
        <f>IF(O2582&gt;0,O2582,"")</f>
        <v/>
      </c>
      <c r="R2582" s="28">
        <f>IF(O2582&gt;0,P2582,"")</f>
        <v/>
      </c>
    </row>
    <row r="2583">
      <c r="A2583" t="inlineStr">
        <is>
          <t>450137</t>
        </is>
      </c>
      <c r="B2583" t="inlineStr">
        <is>
          <t>Baylor Scott And White All Saints Medical Center</t>
        </is>
      </c>
      <c r="C2583" t="inlineStr">
        <is>
          <t>Texas</t>
        </is>
      </c>
      <c r="D2583" t="inlineStr">
        <is>
          <t>TX</t>
        </is>
      </c>
      <c r="E2583" t="inlineStr">
        <is>
          <t>West South Central</t>
        </is>
      </c>
      <c r="F2583" t="inlineStr">
        <is>
          <t>Rural Referral Center (RRC)</t>
        </is>
      </c>
      <c r="G2583" s="16" t="n">
        <v>0.9721</v>
      </c>
      <c r="H2583" s="16" t="n">
        <v>0.9235</v>
      </c>
      <c r="I2583" s="16" t="n">
        <v>2.181</v>
      </c>
      <c r="J2583" s="16" t="n">
        <v>2.1894</v>
      </c>
      <c r="K2583" s="17" t="n">
        <v>3436</v>
      </c>
      <c r="L2583" s="16" t="n">
        <v>1</v>
      </c>
      <c r="M2583" s="18" t="n">
        <v>49728152.91405509</v>
      </c>
      <c r="N2583" s="18" t="n">
        <v>49931568.43026772</v>
      </c>
      <c r="O2583" s="19" t="n">
        <v>203415.5162126347</v>
      </c>
      <c r="P2583" s="20" t="n">
        <v>0.004090550408421498</v>
      </c>
      <c r="Q2583" s="27">
        <f>IF(O2583&gt;0,O2583,"")</f>
        <v/>
      </c>
      <c r="R2583" s="28">
        <f>IF(O2583&gt;0,P2583,"")</f>
        <v/>
      </c>
    </row>
    <row r="2584">
      <c r="A2584" t="inlineStr">
        <is>
          <t>450143</t>
        </is>
      </c>
      <c r="B2584" t="inlineStr">
        <is>
          <t>Ascension Seton Smithville</t>
        </is>
      </c>
      <c r="C2584" t="inlineStr">
        <is>
          <t>Texas</t>
        </is>
      </c>
      <c r="D2584" t="inlineStr">
        <is>
          <t>TX</t>
        </is>
      </c>
      <c r="E2584" t="inlineStr">
        <is>
          <t>West South Central</t>
        </is>
      </c>
      <c r="F2584" t="inlineStr">
        <is>
          <t>IPPS</t>
        </is>
      </c>
      <c r="G2584" s="16" t="n">
        <v>0.9721</v>
      </c>
      <c r="H2584" s="16" t="n">
        <v>0.9235</v>
      </c>
      <c r="I2584" s="16" t="n">
        <v>0.9974</v>
      </c>
      <c r="J2584" s="16" t="n">
        <v>0.9819</v>
      </c>
      <c r="K2584" s="17" t="n">
        <v>51</v>
      </c>
      <c r="L2584" s="16" t="n">
        <v>1</v>
      </c>
      <c r="M2584" s="18" t="n">
        <v>337546.0634387156</v>
      </c>
      <c r="N2584" s="18" t="n">
        <v>332379.6111189017</v>
      </c>
      <c r="O2584" s="19" t="n">
        <v>-5166.452319813892</v>
      </c>
      <c r="P2584" s="20" t="n">
        <v>-0.01530591785660657</v>
      </c>
      <c r="Q2584" s="27">
        <f>IF(O2584&gt;0,O2584,"")</f>
        <v/>
      </c>
      <c r="R2584" s="28">
        <f>IF(O2584&gt;0,P2584,"")</f>
        <v/>
      </c>
    </row>
    <row r="2585">
      <c r="A2585" t="inlineStr">
        <is>
          <t>450144</t>
        </is>
      </c>
      <c r="B2585" t="inlineStr">
        <is>
          <t>Permian Regional Medical Center Andrews County Ho</t>
        </is>
      </c>
      <c r="C2585" t="inlineStr">
        <is>
          <t>Texas</t>
        </is>
      </c>
      <c r="D2585" t="inlineStr">
        <is>
          <t>TX</t>
        </is>
      </c>
      <c r="E2585" t="inlineStr">
        <is>
          <t>West South Central</t>
        </is>
      </c>
      <c r="F2585" t="inlineStr">
        <is>
          <t>Sole Community Hospital (SCH)</t>
        </is>
      </c>
      <c r="G2585" s="16" t="n">
        <v>0.9721</v>
      </c>
      <c r="H2585" s="16" t="n">
        <v>0.9235</v>
      </c>
      <c r="I2585" s="16" t="n">
        <v>1.0618</v>
      </c>
      <c r="J2585" s="16" t="n">
        <v>1.0462</v>
      </c>
      <c r="K2585" s="17" t="n">
        <v>52</v>
      </c>
      <c r="L2585" s="16" t="n">
        <v>1</v>
      </c>
      <c r="M2585" s="18" t="n">
        <v>366386.5919681342</v>
      </c>
      <c r="N2585" s="18" t="n">
        <v>361089.6152903821</v>
      </c>
      <c r="O2585" s="19" t="n">
        <v>-5296.976677752042</v>
      </c>
      <c r="P2585" s="20" t="n">
        <v>-0.01445734312846453</v>
      </c>
      <c r="Q2585" s="27">
        <f>IF(O2585&gt;0,O2585,"")</f>
        <v/>
      </c>
      <c r="R2585" s="28">
        <f>IF(O2585&gt;0,P2585,"")</f>
        <v/>
      </c>
    </row>
    <row r="2586">
      <c r="A2586" t="inlineStr">
        <is>
          <t>450147</t>
        </is>
      </c>
      <c r="B2586" t="inlineStr">
        <is>
          <t>Detar Healthcare System</t>
        </is>
      </c>
      <c r="C2586" t="inlineStr">
        <is>
          <t>Texas</t>
        </is>
      </c>
      <c r="D2586" t="inlineStr">
        <is>
          <t>TX</t>
        </is>
      </c>
      <c r="E2586" t="inlineStr">
        <is>
          <t>West South Central</t>
        </is>
      </c>
      <c r="F2586" t="inlineStr">
        <is>
          <t>Rural Referral Center (RRC)</t>
        </is>
      </c>
      <c r="G2586" s="16" t="n">
        <v>0.9721</v>
      </c>
      <c r="H2586" s="16" t="n">
        <v>0.9235</v>
      </c>
      <c r="I2586" s="16" t="n">
        <v>1.6209</v>
      </c>
      <c r="J2586" s="16" t="n">
        <v>1.6144</v>
      </c>
      <c r="K2586" s="17" t="n">
        <v>1554</v>
      </c>
      <c r="L2586" s="16" t="n">
        <v>1</v>
      </c>
      <c r="M2586" s="18" t="n">
        <v>16714783.05771522</v>
      </c>
      <c r="N2586" s="18" t="n">
        <v>16651720.11589798</v>
      </c>
      <c r="O2586" s="19" t="n">
        <v>-63062.94181723893</v>
      </c>
      <c r="P2586" s="20" t="n">
        <v>-0.003772884254583867</v>
      </c>
      <c r="Q2586" s="27">
        <f>IF(O2586&gt;0,O2586,"")</f>
        <v/>
      </c>
      <c r="R2586" s="28">
        <f>IF(O2586&gt;0,P2586,"")</f>
        <v/>
      </c>
    </row>
    <row r="2587">
      <c r="A2587" t="inlineStr">
        <is>
          <t>450148</t>
        </is>
      </c>
      <c r="B2587" t="inlineStr">
        <is>
          <t>Texas Health Harris Methodist Hospital Cleburne</t>
        </is>
      </c>
      <c r="C2587" t="inlineStr">
        <is>
          <t>Texas</t>
        </is>
      </c>
      <c r="D2587" t="inlineStr">
        <is>
          <t>TX</t>
        </is>
      </c>
      <c r="E2587" t="inlineStr">
        <is>
          <t>West South Central</t>
        </is>
      </c>
      <c r="F2587" t="inlineStr">
        <is>
          <t>IPPS</t>
        </is>
      </c>
      <c r="G2587" s="16" t="n">
        <v>0.9721</v>
      </c>
      <c r="H2587" s="16" t="n">
        <v>0.9235</v>
      </c>
      <c r="I2587" s="16" t="n">
        <v>1.5643</v>
      </c>
      <c r="J2587" s="16" t="n">
        <v>1.5592</v>
      </c>
      <c r="K2587" s="17" t="n">
        <v>548</v>
      </c>
      <c r="L2587" s="16" t="n">
        <v>1</v>
      </c>
      <c r="M2587" s="18" t="n">
        <v>5688452.176765004</v>
      </c>
      <c r="N2587" s="18" t="n">
        <v>5671256.941460277</v>
      </c>
      <c r="O2587" s="19" t="n">
        <v>-17195.23530472722</v>
      </c>
      <c r="P2587" s="20" t="n">
        <v>-0.003022832006035439</v>
      </c>
      <c r="Q2587" s="27">
        <f>IF(O2587&gt;0,O2587,"")</f>
        <v/>
      </c>
      <c r="R2587" s="28">
        <f>IF(O2587&gt;0,P2587,"")</f>
        <v/>
      </c>
    </row>
    <row r="2588">
      <c r="A2588" t="inlineStr">
        <is>
          <t>450152</t>
        </is>
      </c>
      <c r="B2588" t="inlineStr">
        <is>
          <t>Adventhealth Central Texas</t>
        </is>
      </c>
      <c r="C2588" t="inlineStr">
        <is>
          <t>Texas</t>
        </is>
      </c>
      <c r="D2588" t="inlineStr">
        <is>
          <t>TX</t>
        </is>
      </c>
      <c r="E2588" t="inlineStr">
        <is>
          <t>West South Central</t>
        </is>
      </c>
      <c r="F2588" t="inlineStr">
        <is>
          <t>IPPS</t>
        </is>
      </c>
      <c r="G2588" s="16" t="n">
        <v>0.9721</v>
      </c>
      <c r="H2588" s="16" t="n">
        <v>0.9235</v>
      </c>
      <c r="I2588" s="16" t="n">
        <v>1.5026</v>
      </c>
      <c r="J2588" s="16" t="n">
        <v>1.494</v>
      </c>
      <c r="K2588" s="17" t="n">
        <v>1161</v>
      </c>
      <c r="L2588" s="16" t="n">
        <v>1</v>
      </c>
      <c r="M2588" s="18" t="n">
        <v>11576282.37389014</v>
      </c>
      <c r="N2588" s="18" t="n">
        <v>11512768.09052703</v>
      </c>
      <c r="O2588" s="19" t="n">
        <v>-63514.28336311132</v>
      </c>
      <c r="P2588" s="20" t="n">
        <v>-0.005486587257612629</v>
      </c>
      <c r="Q2588" s="27">
        <f>IF(O2588&gt;0,O2588,"")</f>
        <v/>
      </c>
      <c r="R2588" s="28">
        <f>IF(O2588&gt;0,P2588,"")</f>
        <v/>
      </c>
    </row>
    <row r="2589">
      <c r="A2589" t="inlineStr">
        <is>
          <t>450154</t>
        </is>
      </c>
      <c r="B2589" t="inlineStr">
        <is>
          <t>Val Verde Regional Medical Center</t>
        </is>
      </c>
      <c r="C2589" t="inlineStr">
        <is>
          <t>Texas</t>
        </is>
      </c>
      <c r="D2589" t="inlineStr">
        <is>
          <t>TX</t>
        </is>
      </c>
      <c r="E2589" t="inlineStr">
        <is>
          <t>West South Central</t>
        </is>
      </c>
      <c r="F2589" t="inlineStr">
        <is>
          <t>Sole Community Hospital (SCH)</t>
        </is>
      </c>
      <c r="G2589" s="16" t="n">
        <v>0.9721</v>
      </c>
      <c r="H2589" s="16" t="n">
        <v>0.9235</v>
      </c>
      <c r="I2589" s="16" t="n">
        <v>1.3615</v>
      </c>
      <c r="J2589" s="16" t="n">
        <v>1.3449</v>
      </c>
      <c r="K2589" s="17" t="n">
        <v>259</v>
      </c>
      <c r="L2589" s="16" t="n">
        <v>1</v>
      </c>
      <c r="M2589" s="18" t="n">
        <v>2339973.38238831</v>
      </c>
      <c r="N2589" s="18" t="n">
        <v>2311993.969263214</v>
      </c>
      <c r="O2589" s="19" t="n">
        <v>-27979.41312509635</v>
      </c>
      <c r="P2589" s="20" t="n">
        <v>-0.01195715016917798</v>
      </c>
      <c r="Q2589" s="27">
        <f>IF(O2589&gt;0,O2589,"")</f>
        <v/>
      </c>
      <c r="R2589" s="28">
        <f>IF(O2589&gt;0,P2589,"")</f>
        <v/>
      </c>
    </row>
    <row r="2590">
      <c r="A2590" t="inlineStr">
        <is>
          <t>450155</t>
        </is>
      </c>
      <c r="B2590" t="inlineStr">
        <is>
          <t>Hereford Regional Medical Center</t>
        </is>
      </c>
      <c r="C2590" t="inlineStr">
        <is>
          <t>Texas</t>
        </is>
      </c>
      <c r="D2590" t="inlineStr">
        <is>
          <t>TX</t>
        </is>
      </c>
      <c r="E2590" t="inlineStr">
        <is>
          <t>West South Central</t>
        </is>
      </c>
      <c r="F2590" t="inlineStr">
        <is>
          <t>IPPS</t>
        </is>
      </c>
      <c r="G2590" s="16" t="n">
        <v>0.9721</v>
      </c>
      <c r="H2590" s="16" t="n">
        <v>0.9235</v>
      </c>
      <c r="I2590" s="16" t="n">
        <v>1.2686</v>
      </c>
      <c r="J2590" s="16" t="n">
        <v>1.2566</v>
      </c>
      <c r="K2590" s="17" t="n">
        <v>64</v>
      </c>
      <c r="L2590" s="16" t="n">
        <v>1</v>
      </c>
      <c r="M2590" s="18" t="n">
        <v>538763.5284880826</v>
      </c>
      <c r="N2590" s="18" t="n">
        <v>533794.3450423001</v>
      </c>
      <c r="O2590" s="19" t="n">
        <v>-4969.183445782517</v>
      </c>
      <c r="P2590" s="20" t="n">
        <v>-0.009223310753286142</v>
      </c>
      <c r="Q2590" s="27">
        <f>IF(O2590&gt;0,O2590,"")</f>
        <v/>
      </c>
      <c r="R2590" s="28">
        <f>IF(O2590&gt;0,P2590,"")</f>
        <v/>
      </c>
    </row>
    <row r="2591">
      <c r="A2591" t="inlineStr">
        <is>
          <t>450162</t>
        </is>
      </c>
      <c r="B2591" t="inlineStr">
        <is>
          <t>Grace Surgical Hospital</t>
        </is>
      </c>
      <c r="C2591" t="inlineStr">
        <is>
          <t>Texas</t>
        </is>
      </c>
      <c r="D2591" t="inlineStr">
        <is>
          <t>TX</t>
        </is>
      </c>
      <c r="E2591" t="inlineStr">
        <is>
          <t>West South Central</t>
        </is>
      </c>
      <c r="F2591" t="inlineStr">
        <is>
          <t>IPPS</t>
        </is>
      </c>
      <c r="G2591" s="16" t="n">
        <v>0.9721</v>
      </c>
      <c r="H2591" s="16" t="n">
        <v>0.9235</v>
      </c>
      <c r="I2591" s="16" t="n">
        <v>2.8702</v>
      </c>
      <c r="J2591" s="16" t="n">
        <v>2.9899</v>
      </c>
      <c r="K2591" s="17" t="n">
        <v>59</v>
      </c>
      <c r="L2591" s="16" t="n">
        <v>1</v>
      </c>
      <c r="M2591" s="18" t="n">
        <v>1123718.884110969</v>
      </c>
      <c r="N2591" s="18" t="n">
        <v>1170861.737802856</v>
      </c>
      <c r="O2591" s="19" t="n">
        <v>47142.85369188758</v>
      </c>
      <c r="P2591" s="20" t="n">
        <v>0.04195253310990203</v>
      </c>
      <c r="Q2591" s="27">
        <f>IF(O2591&gt;0,O2591,"")</f>
        <v/>
      </c>
      <c r="R2591" s="28">
        <f>IF(O2591&gt;0,P2591,"")</f>
        <v/>
      </c>
    </row>
    <row r="2592">
      <c r="A2592" t="inlineStr">
        <is>
          <t>450163</t>
        </is>
      </c>
      <c r="B2592" t="inlineStr">
        <is>
          <t>Christus Spohn Hospital Kleberg</t>
        </is>
      </c>
      <c r="C2592" t="inlineStr">
        <is>
          <t>Texas</t>
        </is>
      </c>
      <c r="D2592" t="inlineStr">
        <is>
          <t>TX</t>
        </is>
      </c>
      <c r="E2592" t="inlineStr">
        <is>
          <t>West South Central</t>
        </is>
      </c>
      <c r="F2592" t="inlineStr">
        <is>
          <t>Sole Community Hospital (SCH)</t>
        </is>
      </c>
      <c r="G2592" s="16" t="n">
        <v>0.9721</v>
      </c>
      <c r="H2592" s="16" t="n">
        <v>0.9235</v>
      </c>
      <c r="I2592" s="16" t="n">
        <v>1.2993</v>
      </c>
      <c r="J2592" s="16" t="n">
        <v>1.2804</v>
      </c>
      <c r="K2592" s="17" t="n">
        <v>214</v>
      </c>
      <c r="L2592" s="16" t="n">
        <v>1</v>
      </c>
      <c r="M2592" s="18" t="n">
        <v>1845086.449245441</v>
      </c>
      <c r="N2592" s="18" t="n">
        <v>1818680.365046585</v>
      </c>
      <c r="O2592" s="19" t="n">
        <v>-26406.08419885626</v>
      </c>
      <c r="P2592" s="20" t="n">
        <v>-0.01431157017583387</v>
      </c>
      <c r="Q2592" s="27">
        <f>IF(O2592&gt;0,O2592,"")</f>
        <v/>
      </c>
      <c r="R2592" s="28">
        <f>IF(O2592&gt;0,P2592,"")</f>
        <v/>
      </c>
    </row>
    <row r="2593">
      <c r="A2593" t="inlineStr">
        <is>
          <t>450165</t>
        </is>
      </c>
      <c r="B2593" t="inlineStr">
        <is>
          <t>Methodist Hospital | Atascosa</t>
        </is>
      </c>
      <c r="C2593" t="inlineStr">
        <is>
          <t>Texas</t>
        </is>
      </c>
      <c r="D2593" t="inlineStr">
        <is>
          <t>TX</t>
        </is>
      </c>
      <c r="E2593" t="inlineStr">
        <is>
          <t>West South Central</t>
        </is>
      </c>
      <c r="F2593" t="inlineStr">
        <is>
          <t>Sole Community Hospital (SCH)</t>
        </is>
      </c>
      <c r="G2593" s="16" t="n">
        <v>0.9721</v>
      </c>
      <c r="H2593" s="16" t="n">
        <v>0.9235</v>
      </c>
      <c r="I2593" s="16" t="n">
        <v>1.4335</v>
      </c>
      <c r="J2593" s="16" t="n">
        <v>1.4207</v>
      </c>
      <c r="K2593" s="17" t="n">
        <v>289</v>
      </c>
      <c r="L2593" s="16" t="n">
        <v>1</v>
      </c>
      <c r="M2593" s="18" t="n">
        <v>2749090.56646273</v>
      </c>
      <c r="N2593" s="18" t="n">
        <v>2725192.358279051</v>
      </c>
      <c r="O2593" s="19" t="n">
        <v>-23898.2081836788</v>
      </c>
      <c r="P2593" s="20" t="n">
        <v>-0.008693132367199074</v>
      </c>
      <c r="Q2593" s="27">
        <f>IF(O2593&gt;0,O2593,"")</f>
        <v/>
      </c>
      <c r="R2593" s="28">
        <f>IF(O2593&gt;0,P2593,"")</f>
        <v/>
      </c>
    </row>
    <row r="2594">
      <c r="A2594" t="inlineStr">
        <is>
          <t>450176</t>
        </is>
      </c>
      <c r="B2594" t="inlineStr">
        <is>
          <t>Mission Regional Medical Center</t>
        </is>
      </c>
      <c r="C2594" t="inlineStr">
        <is>
          <t>Texas</t>
        </is>
      </c>
      <c r="D2594" t="inlineStr">
        <is>
          <t>TX</t>
        </is>
      </c>
      <c r="E2594" t="inlineStr">
        <is>
          <t>West South Central</t>
        </is>
      </c>
      <c r="F2594" t="inlineStr">
        <is>
          <t>Rural Referral Center (RRC)</t>
        </is>
      </c>
      <c r="G2594" s="16" t="n">
        <v>0.9721</v>
      </c>
      <c r="H2594" s="16" t="n">
        <v>0.9235</v>
      </c>
      <c r="I2594" s="16" t="n">
        <v>1.5151</v>
      </c>
      <c r="J2594" s="16" t="n">
        <v>1.5049</v>
      </c>
      <c r="K2594" s="17" t="n">
        <v>964</v>
      </c>
      <c r="L2594" s="16" t="n">
        <v>1</v>
      </c>
      <c r="M2594" s="18" t="n">
        <v>9691965.055226374</v>
      </c>
      <c r="N2594" s="18" t="n">
        <v>9629009.50356378</v>
      </c>
      <c r="O2594" s="19" t="n">
        <v>-62955.55166259408</v>
      </c>
      <c r="P2594" s="20" t="n">
        <v>-0.006495643690816386</v>
      </c>
      <c r="Q2594" s="27">
        <f>IF(O2594&gt;0,O2594,"")</f>
        <v/>
      </c>
      <c r="R2594" s="28">
        <f>IF(O2594&gt;0,P2594,"")</f>
        <v/>
      </c>
    </row>
    <row r="2595">
      <c r="A2595" t="inlineStr">
        <is>
          <t>450184</t>
        </is>
      </c>
      <c r="B2595" t="inlineStr">
        <is>
          <t>Memorial Hermann Hospital System</t>
        </is>
      </c>
      <c r="C2595" t="inlineStr">
        <is>
          <t>Texas</t>
        </is>
      </c>
      <c r="D2595" t="inlineStr">
        <is>
          <t>TX</t>
        </is>
      </c>
      <c r="E2595" t="inlineStr">
        <is>
          <t>West South Central</t>
        </is>
      </c>
      <c r="F2595" t="inlineStr">
        <is>
          <t>IPPS</t>
        </is>
      </c>
      <c r="G2595" s="16" t="n">
        <v>0.9721</v>
      </c>
      <c r="H2595" s="16" t="n">
        <v>0.9742</v>
      </c>
      <c r="I2595" s="16" t="n">
        <v>2.1528</v>
      </c>
      <c r="J2595" s="16" t="n">
        <v>2.154</v>
      </c>
      <c r="K2595" s="17" t="n">
        <v>10803</v>
      </c>
      <c r="L2595" s="16" t="n">
        <v>1</v>
      </c>
      <c r="M2595" s="18" t="n">
        <v>154326877.2042895</v>
      </c>
      <c r="N2595" s="18" t="n">
        <v>159546388.6436999</v>
      </c>
      <c r="O2595" s="19" t="n">
        <v>5219511.439410448</v>
      </c>
      <c r="P2595" s="20" t="n">
        <v>0.03382114336766592</v>
      </c>
      <c r="Q2595" s="27">
        <f>IF(O2595&gt;0,O2595,"")</f>
        <v/>
      </c>
      <c r="R2595" s="28">
        <f>IF(O2595&gt;0,P2595,"")</f>
        <v/>
      </c>
    </row>
    <row r="2596">
      <c r="A2596" t="inlineStr">
        <is>
          <t>450193</t>
        </is>
      </c>
      <c r="B2596" t="inlineStr">
        <is>
          <t>Chi St Luke'S Health Baylor College Of Medicine Me</t>
        </is>
      </c>
      <c r="C2596" t="inlineStr">
        <is>
          <t>Texas</t>
        </is>
      </c>
      <c r="D2596" t="inlineStr">
        <is>
          <t>TX</t>
        </is>
      </c>
      <c r="E2596" t="inlineStr">
        <is>
          <t>West South Central</t>
        </is>
      </c>
      <c r="F2596" t="inlineStr">
        <is>
          <t>IPPS</t>
        </is>
      </c>
      <c r="G2596" s="16" t="n">
        <v>0.9721</v>
      </c>
      <c r="H2596" s="16" t="n">
        <v>0.9742</v>
      </c>
      <c r="I2596" s="16" t="n">
        <v>2.904</v>
      </c>
      <c r="J2596" s="16" t="n">
        <v>2.9193</v>
      </c>
      <c r="K2596" s="17" t="n">
        <v>3806</v>
      </c>
      <c r="L2596" s="16" t="n">
        <v>1</v>
      </c>
      <c r="M2596" s="18" t="n">
        <v>73343039.39002721</v>
      </c>
      <c r="N2596" s="18" t="n">
        <v>76180604.49829085</v>
      </c>
      <c r="O2596" s="19" t="n">
        <v>2837565.108263642</v>
      </c>
      <c r="P2596" s="20" t="n">
        <v>0.03868894896997517</v>
      </c>
      <c r="Q2596" s="27">
        <f>IF(O2596&gt;0,O2596,"")</f>
        <v/>
      </c>
      <c r="R2596" s="28">
        <f>IF(O2596&gt;0,P2596,"")</f>
        <v/>
      </c>
    </row>
    <row r="2597">
      <c r="A2597" t="inlineStr">
        <is>
          <t>450194</t>
        </is>
      </c>
      <c r="B2597" t="inlineStr">
        <is>
          <t>Ut Health East Texas Jacksonville Hospital</t>
        </is>
      </c>
      <c r="C2597" t="inlineStr">
        <is>
          <t>Texas</t>
        </is>
      </c>
      <c r="D2597" t="inlineStr">
        <is>
          <t>TX</t>
        </is>
      </c>
      <c r="E2597" t="inlineStr">
        <is>
          <t>West South Central</t>
        </is>
      </c>
      <c r="F2597" t="inlineStr">
        <is>
          <t>Sole Community Hospital (SCH)</t>
        </is>
      </c>
      <c r="G2597" s="16" t="n">
        <v>0.9721</v>
      </c>
      <c r="H2597" s="16" t="n">
        <v>0.9235</v>
      </c>
      <c r="I2597" s="16" t="n">
        <v>1.5528</v>
      </c>
      <c r="J2597" s="16" t="n">
        <v>1.5462</v>
      </c>
      <c r="K2597" s="17" t="n">
        <v>213</v>
      </c>
      <c r="L2597" s="16" t="n">
        <v>1</v>
      </c>
      <c r="M2597" s="18" t="n">
        <v>2194768.069854697</v>
      </c>
      <c r="N2597" s="18" t="n">
        <v>2185960.004586262</v>
      </c>
      <c r="O2597" s="19" t="n">
        <v>-8808.06526843505</v>
      </c>
      <c r="P2597" s="20" t="n">
        <v>-0.004013210046844805</v>
      </c>
      <c r="Q2597" s="27">
        <f>IF(O2597&gt;0,O2597,"")</f>
        <v/>
      </c>
      <c r="R2597" s="28">
        <f>IF(O2597&gt;0,P2597,"")</f>
        <v/>
      </c>
    </row>
    <row r="2598">
      <c r="A2598" t="inlineStr">
        <is>
          <t>450196</t>
        </is>
      </c>
      <c r="B2598" t="inlineStr">
        <is>
          <t>Paris Regional Health</t>
        </is>
      </c>
      <c r="C2598" t="inlineStr">
        <is>
          <t>Texas</t>
        </is>
      </c>
      <c r="D2598" t="inlineStr">
        <is>
          <t>TX</t>
        </is>
      </c>
      <c r="E2598" t="inlineStr">
        <is>
          <t>West South Central</t>
        </is>
      </c>
      <c r="F2598" t="inlineStr">
        <is>
          <t>SCH/RRC</t>
        </is>
      </c>
      <c r="G2598" s="16" t="n">
        <v>0.9721</v>
      </c>
      <c r="H2598" s="16" t="n">
        <v>0.9235</v>
      </c>
      <c r="I2598" s="16" t="n">
        <v>1.551</v>
      </c>
      <c r="J2598" s="16" t="n">
        <v>1.5468</v>
      </c>
      <c r="K2598" s="17" t="n">
        <v>2744</v>
      </c>
      <c r="L2598" s="16" t="n">
        <v>1</v>
      </c>
      <c r="M2598" s="18" t="n">
        <v>28241607.46206059</v>
      </c>
      <c r="N2598" s="18" t="n">
        <v>28171839.77286134</v>
      </c>
      <c r="O2598" s="19" t="n">
        <v>-69767.68919925392</v>
      </c>
      <c r="P2598" s="20" t="n">
        <v>-0.00247038661991811</v>
      </c>
      <c r="Q2598" s="27">
        <f>IF(O2598&gt;0,O2598,"")</f>
        <v/>
      </c>
      <c r="R2598" s="28">
        <f>IF(O2598&gt;0,P2598,"")</f>
        <v/>
      </c>
    </row>
    <row r="2599">
      <c r="A2599" t="inlineStr">
        <is>
          <t>450200</t>
        </is>
      </c>
      <c r="B2599" t="inlineStr">
        <is>
          <t>Wadley Regional Medical Center</t>
        </is>
      </c>
      <c r="C2599" t="inlineStr">
        <is>
          <t>Texas</t>
        </is>
      </c>
      <c r="D2599" t="inlineStr">
        <is>
          <t>TX</t>
        </is>
      </c>
      <c r="E2599" t="inlineStr">
        <is>
          <t>West South Central</t>
        </is>
      </c>
      <c r="F2599" t="inlineStr">
        <is>
          <t>Rural Referral Center (RRC)</t>
        </is>
      </c>
      <c r="G2599" s="16" t="n">
        <v>0.9721</v>
      </c>
      <c r="H2599" s="16" t="n">
        <v>0.9235</v>
      </c>
      <c r="I2599" s="16" t="n">
        <v>1.4433</v>
      </c>
      <c r="J2599" s="16" t="n">
        <v>1.4067</v>
      </c>
      <c r="K2599" s="17" t="n">
        <v>53</v>
      </c>
      <c r="L2599" s="16" t="n">
        <v>1</v>
      </c>
      <c r="M2599" s="18" t="n">
        <v>507605.1138477336</v>
      </c>
      <c r="N2599" s="18" t="n">
        <v>494850.8223338671</v>
      </c>
      <c r="O2599" s="19" t="n">
        <v>-12754.29151386657</v>
      </c>
      <c r="P2599" s="20" t="n">
        <v>-0.02512640469121136</v>
      </c>
      <c r="Q2599" s="27">
        <f>IF(O2599&gt;0,O2599,"")</f>
        <v/>
      </c>
      <c r="R2599" s="28">
        <f>IF(O2599&gt;0,P2599,"")</f>
        <v/>
      </c>
    </row>
    <row r="2600">
      <c r="A2600" t="inlineStr">
        <is>
          <t>450203</t>
        </is>
      </c>
      <c r="B2600" t="inlineStr">
        <is>
          <t>Medical City Weatherford</t>
        </is>
      </c>
      <c r="C2600" t="inlineStr">
        <is>
          <t>Texas</t>
        </is>
      </c>
      <c r="D2600" t="inlineStr">
        <is>
          <t>TX</t>
        </is>
      </c>
      <c r="E2600" t="inlineStr">
        <is>
          <t>West South Central</t>
        </is>
      </c>
      <c r="F2600" t="inlineStr">
        <is>
          <t>IPPS</t>
        </is>
      </c>
      <c r="G2600" s="16" t="n">
        <v>0.9721</v>
      </c>
      <c r="H2600" s="16" t="n">
        <v>0.9235</v>
      </c>
      <c r="I2600" s="16" t="n">
        <v>1.6127</v>
      </c>
      <c r="J2600" s="16" t="n">
        <v>1.6071</v>
      </c>
      <c r="K2600" s="17" t="n">
        <v>1860</v>
      </c>
      <c r="L2600" s="16" t="n">
        <v>1</v>
      </c>
      <c r="M2600" s="18" t="n">
        <v>19904901.72299286</v>
      </c>
      <c r="N2600" s="18" t="n">
        <v>19840507.85560384</v>
      </c>
      <c r="O2600" s="19" t="n">
        <v>-64393.8673890233</v>
      </c>
      <c r="P2600" s="20" t="n">
        <v>-0.003235075876543498</v>
      </c>
      <c r="Q2600" s="27">
        <f>IF(O2600&gt;0,O2600,"")</f>
        <v/>
      </c>
      <c r="R2600" s="28">
        <f>IF(O2600&gt;0,P2600,"")</f>
        <v/>
      </c>
    </row>
    <row r="2601">
      <c r="A2601" t="inlineStr">
        <is>
          <t>450209</t>
        </is>
      </c>
      <c r="B2601" t="inlineStr">
        <is>
          <t>Northwest Texas Hospital</t>
        </is>
      </c>
      <c r="C2601" t="inlineStr">
        <is>
          <t>Texas</t>
        </is>
      </c>
      <c r="D2601" t="inlineStr">
        <is>
          <t>TX</t>
        </is>
      </c>
      <c r="E2601" t="inlineStr">
        <is>
          <t>West South Central</t>
        </is>
      </c>
      <c r="F2601" t="inlineStr">
        <is>
          <t>Rural Referral Center (RRC)</t>
        </is>
      </c>
      <c r="G2601" s="16" t="n">
        <v>0.9721</v>
      </c>
      <c r="H2601" s="16" t="n">
        <v>0.9235</v>
      </c>
      <c r="I2601" s="16" t="n">
        <v>1.9222</v>
      </c>
      <c r="J2601" s="16" t="n">
        <v>1.92</v>
      </c>
      <c r="K2601" s="17" t="n">
        <v>2165</v>
      </c>
      <c r="L2601" s="16" t="n">
        <v>1</v>
      </c>
      <c r="M2601" s="18" t="n">
        <v>27615313.70587472</v>
      </c>
      <c r="N2601" s="18" t="n">
        <v>27590277.50318112</v>
      </c>
      <c r="O2601" s="19" t="n">
        <v>-25036.20269360021</v>
      </c>
      <c r="P2601" s="20" t="n">
        <v>-0.0009066057680986675</v>
      </c>
      <c r="Q2601" s="27">
        <f>IF(O2601&gt;0,O2601,"")</f>
        <v/>
      </c>
      <c r="R2601" s="28">
        <f>IF(O2601&gt;0,P2601,"")</f>
        <v/>
      </c>
    </row>
    <row r="2602">
      <c r="A2602" t="inlineStr">
        <is>
          <t>450210</t>
        </is>
      </c>
      <c r="B2602" t="inlineStr">
        <is>
          <t>Ut Health East Texas Carthage Hospital</t>
        </is>
      </c>
      <c r="C2602" t="inlineStr">
        <is>
          <t>Texas</t>
        </is>
      </c>
      <c r="D2602" t="inlineStr">
        <is>
          <t>TX</t>
        </is>
      </c>
      <c r="E2602" t="inlineStr">
        <is>
          <t>West South Central</t>
        </is>
      </c>
      <c r="F2602" t="inlineStr">
        <is>
          <t>Sole Community Hospital (SCH)</t>
        </is>
      </c>
      <c r="G2602" s="16" t="n">
        <v>0.9721</v>
      </c>
      <c r="H2602" s="16" t="n">
        <v>0.9235</v>
      </c>
      <c r="I2602" s="16" t="n">
        <v>1.2749</v>
      </c>
      <c r="J2602" s="16" t="n">
        <v>1.2582</v>
      </c>
      <c r="K2602" s="17" t="n">
        <v>112</v>
      </c>
      <c r="L2602" s="16" t="n">
        <v>1</v>
      </c>
      <c r="M2602" s="18" t="n">
        <v>947518.397699471</v>
      </c>
      <c r="N2602" s="18" t="n">
        <v>935329.5230235464</v>
      </c>
      <c r="O2602" s="19" t="n">
        <v>-12188.87467592454</v>
      </c>
      <c r="P2602" s="20" t="n">
        <v>-0.01286399789758019</v>
      </c>
      <c r="Q2602" s="27">
        <f>IF(O2602&gt;0,O2602,"")</f>
        <v/>
      </c>
      <c r="R2602" s="28">
        <f>IF(O2602&gt;0,P2602,"")</f>
        <v/>
      </c>
    </row>
    <row r="2603">
      <c r="A2603" t="inlineStr">
        <is>
          <t>450211</t>
        </is>
      </c>
      <c r="B2603" t="inlineStr">
        <is>
          <t>Chi St Lukes Health Memorial Lufkin</t>
        </is>
      </c>
      <c r="C2603" t="inlineStr">
        <is>
          <t>Texas</t>
        </is>
      </c>
      <c r="D2603" t="inlineStr">
        <is>
          <t>TX</t>
        </is>
      </c>
      <c r="E2603" t="inlineStr">
        <is>
          <t>West South Central</t>
        </is>
      </c>
      <c r="F2603" t="inlineStr">
        <is>
          <t>Rural Referral Center (RRC)</t>
        </is>
      </c>
      <c r="G2603" s="16" t="n">
        <v>0.9721</v>
      </c>
      <c r="H2603" s="16" t="n">
        <v>0.9235</v>
      </c>
      <c r="I2603" s="16" t="n">
        <v>1.8116</v>
      </c>
      <c r="J2603" s="16" t="n">
        <v>1.8116</v>
      </c>
      <c r="K2603" s="17" t="n">
        <v>2003</v>
      </c>
      <c r="L2603" s="16" t="n">
        <v>1</v>
      </c>
      <c r="M2603" s="18" t="n">
        <v>24078906.96982215</v>
      </c>
      <c r="N2603" s="18" t="n">
        <v>24084642.29448136</v>
      </c>
      <c r="O2603" s="19" t="n">
        <v>5735.324659213424</v>
      </c>
      <c r="P2603" s="20" t="n">
        <v>0.0002381887461254553</v>
      </c>
      <c r="Q2603" s="27">
        <f>IF(O2603&gt;0,O2603,"")</f>
        <v/>
      </c>
      <c r="R2603" s="28">
        <f>IF(O2603&gt;0,P2603,"")</f>
        <v/>
      </c>
    </row>
    <row r="2604">
      <c r="A2604" t="inlineStr">
        <is>
          <t>450213</t>
        </is>
      </c>
      <c r="B2604" t="inlineStr">
        <is>
          <t>University Health System</t>
        </is>
      </c>
      <c r="C2604" t="inlineStr">
        <is>
          <t>Texas</t>
        </is>
      </c>
      <c r="D2604" t="inlineStr">
        <is>
          <t>TX</t>
        </is>
      </c>
      <c r="E2604" t="inlineStr">
        <is>
          <t>West South Central</t>
        </is>
      </c>
      <c r="F2604" t="inlineStr">
        <is>
          <t>Rural Referral Center (RRC)</t>
        </is>
      </c>
      <c r="G2604" s="16" t="n">
        <v>0.9721</v>
      </c>
      <c r="H2604" s="16" t="n">
        <v>0.9235</v>
      </c>
      <c r="I2604" s="16" t="n">
        <v>2.272</v>
      </c>
      <c r="J2604" s="16" t="n">
        <v>2.2731</v>
      </c>
      <c r="K2604" s="17" t="n">
        <v>4580</v>
      </c>
      <c r="L2604" s="16" t="n">
        <v>1</v>
      </c>
      <c r="M2604" s="18" t="n">
        <v>69050577.09039678</v>
      </c>
      <c r="N2604" s="18" t="n">
        <v>69100463.30099186</v>
      </c>
      <c r="O2604" s="19" t="n">
        <v>49886.21059508622</v>
      </c>
      <c r="P2604" s="20" t="n">
        <v>0.0007224589959585457</v>
      </c>
      <c r="Q2604" s="27">
        <f>IF(O2604&gt;0,O2604,"")</f>
        <v/>
      </c>
      <c r="R2604" s="28">
        <f>IF(O2604&gt;0,P2604,"")</f>
        <v/>
      </c>
    </row>
    <row r="2605">
      <c r="A2605" t="inlineStr">
        <is>
          <t>450222</t>
        </is>
      </c>
      <c r="B2605" t="inlineStr">
        <is>
          <t>Hca Houston Healthcare Conroe</t>
        </is>
      </c>
      <c r="C2605" t="inlineStr">
        <is>
          <t>Texas</t>
        </is>
      </c>
      <c r="D2605" t="inlineStr">
        <is>
          <t>TX</t>
        </is>
      </c>
      <c r="E2605" t="inlineStr">
        <is>
          <t>West South Central</t>
        </is>
      </c>
      <c r="F2605" t="inlineStr">
        <is>
          <t>IPPS</t>
        </is>
      </c>
      <c r="G2605" s="16" t="n">
        <v>0.9721</v>
      </c>
      <c r="H2605" s="16" t="n">
        <v>0.9742</v>
      </c>
      <c r="I2605" s="16" t="n">
        <v>2.0023</v>
      </c>
      <c r="J2605" s="16" t="n">
        <v>2.0055</v>
      </c>
      <c r="K2605" s="17" t="n">
        <v>2160</v>
      </c>
      <c r="L2605" s="16" t="n">
        <v>1</v>
      </c>
      <c r="M2605" s="18" t="n">
        <v>28699637.15264423</v>
      </c>
      <c r="N2605" s="18" t="n">
        <v>29701153.80437718</v>
      </c>
      <c r="O2605" s="19" t="n">
        <v>1001516.651732948</v>
      </c>
      <c r="P2605" s="20" t="n">
        <v>0.03489649177117465</v>
      </c>
      <c r="Q2605" s="27">
        <f>IF(O2605&gt;0,O2605,"")</f>
        <v/>
      </c>
      <c r="R2605" s="28">
        <f>IF(O2605&gt;0,P2605,"")</f>
        <v/>
      </c>
    </row>
    <row r="2606">
      <c r="A2606" t="inlineStr">
        <is>
          <t>450229</t>
        </is>
      </c>
      <c r="B2606" t="inlineStr">
        <is>
          <t>Hendrick Medical Center</t>
        </is>
      </c>
      <c r="C2606" t="inlineStr">
        <is>
          <t>Texas</t>
        </is>
      </c>
      <c r="D2606" t="inlineStr">
        <is>
          <t>TX</t>
        </is>
      </c>
      <c r="E2606" t="inlineStr">
        <is>
          <t>West South Central</t>
        </is>
      </c>
      <c r="F2606" t="inlineStr">
        <is>
          <t>SCH/RRC</t>
        </is>
      </c>
      <c r="G2606" s="16" t="n">
        <v>0.9721</v>
      </c>
      <c r="H2606" s="16" t="n">
        <v>0.9704</v>
      </c>
      <c r="I2606" s="16" t="n">
        <v>1.8998</v>
      </c>
      <c r="J2606" s="16" t="n">
        <v>1.9031</v>
      </c>
      <c r="K2606" s="17" t="n">
        <v>6564</v>
      </c>
      <c r="L2606" s="16" t="n">
        <v>1</v>
      </c>
      <c r="M2606" s="18" t="n">
        <v>82750373.60490614</v>
      </c>
      <c r="N2606" s="18" t="n">
        <v>85444872.71302639</v>
      </c>
      <c r="O2606" s="19" t="n">
        <v>2694499.108120248</v>
      </c>
      <c r="P2606" s="20" t="n">
        <v>0.03256177574478643</v>
      </c>
      <c r="Q2606" s="27">
        <f>IF(O2606&gt;0,O2606,"")</f>
        <v/>
      </c>
      <c r="R2606" s="28">
        <f>IF(O2606&gt;0,P2606,"")</f>
        <v/>
      </c>
    </row>
    <row r="2607">
      <c r="A2607" t="inlineStr">
        <is>
          <t>450231</t>
        </is>
      </c>
      <c r="B2607" t="inlineStr">
        <is>
          <t>Bsa Hospital</t>
        </is>
      </c>
      <c r="C2607" t="inlineStr">
        <is>
          <t>Texas</t>
        </is>
      </c>
      <c r="D2607" t="inlineStr">
        <is>
          <t>TX</t>
        </is>
      </c>
      <c r="E2607" t="inlineStr">
        <is>
          <t>West South Central</t>
        </is>
      </c>
      <c r="F2607" t="inlineStr">
        <is>
          <t>Rural Referral Center (RRC)</t>
        </is>
      </c>
      <c r="G2607" s="16" t="n">
        <v>0.9721</v>
      </c>
      <c r="H2607" s="16" t="n">
        <v>0.9235</v>
      </c>
      <c r="I2607" s="16" t="n">
        <v>1.8845</v>
      </c>
      <c r="J2607" s="16" t="n">
        <v>1.8819</v>
      </c>
      <c r="K2607" s="17" t="n">
        <v>6561</v>
      </c>
      <c r="L2607" s="16" t="n">
        <v>1</v>
      </c>
      <c r="M2607" s="18" t="n">
        <v>82046429.6686336</v>
      </c>
      <c r="N2607" s="18" t="n">
        <v>81952747.72740208</v>
      </c>
      <c r="O2607" s="19" t="n">
        <v>-93681.94123151898</v>
      </c>
      <c r="P2607" s="20" t="n">
        <v>-0.001141816183956797</v>
      </c>
      <c r="Q2607" s="27">
        <f>IF(O2607&gt;0,O2607,"")</f>
        <v/>
      </c>
      <c r="R2607" s="28">
        <f>IF(O2607&gt;0,P2607,"")</f>
        <v/>
      </c>
    </row>
    <row r="2608">
      <c r="A2608" t="inlineStr">
        <is>
          <t>450235</t>
        </is>
      </c>
      <c r="B2608" t="inlineStr">
        <is>
          <t>Memorial Hospital</t>
        </is>
      </c>
      <c r="C2608" t="inlineStr">
        <is>
          <t>Texas</t>
        </is>
      </c>
      <c r="D2608" t="inlineStr">
        <is>
          <t>TX</t>
        </is>
      </c>
      <c r="E2608" t="inlineStr">
        <is>
          <t>West South Central</t>
        </is>
      </c>
      <c r="F2608" t="inlineStr">
        <is>
          <t>Sole Community Hospital (SCH)</t>
        </is>
      </c>
      <c r="G2608" s="16" t="n">
        <v>0.9721</v>
      </c>
      <c r="H2608" s="16" t="n">
        <v>0.9235</v>
      </c>
      <c r="I2608" s="16" t="n">
        <v>1.2272</v>
      </c>
      <c r="J2608" s="16" t="n">
        <v>1.2262</v>
      </c>
      <c r="K2608" s="17" t="n">
        <v>103</v>
      </c>
      <c r="L2608" s="16" t="n">
        <v>1</v>
      </c>
      <c r="M2608" s="18" t="n">
        <v>838776.1610059715</v>
      </c>
      <c r="N2608" s="18" t="n">
        <v>838292.2975036737</v>
      </c>
      <c r="O2608" s="19" t="n">
        <v>-483.8635022977833</v>
      </c>
      <c r="P2608" s="20" t="n">
        <v>-0.0005768684480940303</v>
      </c>
      <c r="Q2608" s="27">
        <f>IF(O2608&gt;0,O2608,"")</f>
        <v/>
      </c>
      <c r="R2608" s="28">
        <f>IF(O2608&gt;0,P2608,"")</f>
        <v/>
      </c>
    </row>
    <row r="2609">
      <c r="A2609" t="inlineStr">
        <is>
          <t>450236</t>
        </is>
      </c>
      <c r="B2609" t="inlineStr">
        <is>
          <t>Christus Mother Frances Hospital Sulphur Springs</t>
        </is>
      </c>
      <c r="C2609" t="inlineStr">
        <is>
          <t>Texas</t>
        </is>
      </c>
      <c r="D2609" t="inlineStr">
        <is>
          <t>TX</t>
        </is>
      </c>
      <c r="E2609" t="inlineStr">
        <is>
          <t>West South Central</t>
        </is>
      </c>
      <c r="F2609" t="inlineStr">
        <is>
          <t>Sole Community Hospital (SCH)</t>
        </is>
      </c>
      <c r="G2609" s="16" t="n">
        <v>0.9721</v>
      </c>
      <c r="H2609" s="16" t="n">
        <v>0.9404</v>
      </c>
      <c r="I2609" s="16" t="n">
        <v>1.6369</v>
      </c>
      <c r="J2609" s="16" t="n">
        <v>1.6278</v>
      </c>
      <c r="K2609" s="17" t="n">
        <v>836</v>
      </c>
      <c r="L2609" s="16" t="n">
        <v>1</v>
      </c>
      <c r="M2609" s="18" t="n">
        <v>9080754.480060095</v>
      </c>
      <c r="N2609" s="18" t="n">
        <v>9131776.94281313</v>
      </c>
      <c r="O2609" s="19" t="n">
        <v>51022.46275303513</v>
      </c>
      <c r="P2609" s="20" t="n">
        <v>0.005618747083744243</v>
      </c>
      <c r="Q2609" s="27">
        <f>IF(O2609&gt;0,O2609,"")</f>
        <v/>
      </c>
      <c r="R2609" s="28">
        <f>IF(O2609&gt;0,P2609,"")</f>
        <v/>
      </c>
    </row>
    <row r="2610">
      <c r="A2610" t="inlineStr">
        <is>
          <t>450237</t>
        </is>
      </c>
      <c r="B2610" t="inlineStr">
        <is>
          <t>Christus Santa Rosa Medical Center</t>
        </is>
      </c>
      <c r="C2610" t="inlineStr">
        <is>
          <t>Texas</t>
        </is>
      </c>
      <c r="D2610" t="inlineStr">
        <is>
          <t>TX</t>
        </is>
      </c>
      <c r="E2610" t="inlineStr">
        <is>
          <t>West South Central</t>
        </is>
      </c>
      <c r="F2610" t="inlineStr">
        <is>
          <t>Rural Referral Center (RRC)</t>
        </is>
      </c>
      <c r="G2610" s="16" t="n">
        <v>0.9721</v>
      </c>
      <c r="H2610" s="16" t="n">
        <v>0.9235</v>
      </c>
      <c r="I2610" s="16" t="n">
        <v>1.9529</v>
      </c>
      <c r="J2610" s="16" t="n">
        <v>1.967</v>
      </c>
      <c r="K2610" s="17" t="n">
        <v>3521</v>
      </c>
      <c r="L2610" s="16" t="n">
        <v>1</v>
      </c>
      <c r="M2610" s="18" t="n">
        <v>45628851.55062409</v>
      </c>
      <c r="N2610" s="18" t="n">
        <v>45969240.0556857</v>
      </c>
      <c r="O2610" s="19" t="n">
        <v>340388.5050616115</v>
      </c>
      <c r="P2610" s="20" t="n">
        <v>0.007459940224091743</v>
      </c>
      <c r="Q2610" s="27">
        <f>IF(O2610&gt;0,O2610,"")</f>
        <v/>
      </c>
      <c r="R2610" s="28">
        <f>IF(O2610&gt;0,P2610,"")</f>
        <v/>
      </c>
    </row>
    <row r="2611">
      <c r="A2611" t="inlineStr">
        <is>
          <t>450241</t>
        </is>
      </c>
      <c r="B2611" t="inlineStr">
        <is>
          <t>Faith Community Hospital</t>
        </is>
      </c>
      <c r="C2611" t="inlineStr">
        <is>
          <t>Texas</t>
        </is>
      </c>
      <c r="D2611" t="inlineStr">
        <is>
          <t>TX</t>
        </is>
      </c>
      <c r="E2611" t="inlineStr">
        <is>
          <t>West South Central</t>
        </is>
      </c>
      <c r="F2611" t="inlineStr">
        <is>
          <t>Sole Community Hospital (SCH)</t>
        </is>
      </c>
      <c r="G2611" s="16" t="n">
        <v>0.9721</v>
      </c>
      <c r="H2611" s="16" t="n">
        <v>0.9235</v>
      </c>
      <c r="I2611" s="16" t="n">
        <v>1.5927</v>
      </c>
      <c r="J2611" s="16" t="n">
        <v>1.5836</v>
      </c>
      <c r="K2611" s="17" t="n">
        <v>78</v>
      </c>
      <c r="L2611" s="16" t="n">
        <v>1</v>
      </c>
      <c r="M2611" s="18" t="n">
        <v>824369.8319283018</v>
      </c>
      <c r="N2611" s="18" t="n">
        <v>819854.9724343086</v>
      </c>
      <c r="O2611" s="19" t="n">
        <v>-4514.859493993223</v>
      </c>
      <c r="P2611" s="20" t="n">
        <v>-0.005476740316215131</v>
      </c>
      <c r="Q2611" s="27">
        <f>IF(O2611&gt;0,O2611,"")</f>
        <v/>
      </c>
      <c r="R2611" s="28">
        <f>IF(O2611&gt;0,P2611,"")</f>
        <v/>
      </c>
    </row>
    <row r="2612">
      <c r="A2612" t="inlineStr">
        <is>
          <t>450253</t>
        </is>
      </c>
      <c r="B2612" t="inlineStr">
        <is>
          <t>Bellville Medical Center</t>
        </is>
      </c>
      <c r="C2612" t="inlineStr">
        <is>
          <t>Texas</t>
        </is>
      </c>
      <c r="D2612" t="inlineStr">
        <is>
          <t>TX</t>
        </is>
      </c>
      <c r="E2612" t="inlineStr">
        <is>
          <t>West South Central</t>
        </is>
      </c>
      <c r="F2612" t="inlineStr">
        <is>
          <t>IPPS</t>
        </is>
      </c>
      <c r="G2612" s="16" t="n">
        <v>0.9721</v>
      </c>
      <c r="H2612" s="16" t="n">
        <v>0.9235</v>
      </c>
      <c r="I2612" s="16" t="n">
        <v>1.316</v>
      </c>
      <c r="J2612" s="16" t="n">
        <v>1.2977</v>
      </c>
      <c r="K2612" s="17" t="n">
        <v>22</v>
      </c>
      <c r="L2612" s="16" t="n">
        <v>1</v>
      </c>
      <c r="M2612" s="18" t="n">
        <v>192119.7786534734</v>
      </c>
      <c r="N2612" s="18" t="n">
        <v>189493.3286540895</v>
      </c>
      <c r="O2612" s="19" t="n">
        <v>-2626.449999383971</v>
      </c>
      <c r="P2612" s="20" t="n">
        <v>-0.01367089852899165</v>
      </c>
      <c r="Q2612" s="27">
        <f>IF(O2612&gt;0,O2612,"")</f>
        <v/>
      </c>
      <c r="R2612" s="28">
        <f>IF(O2612&gt;0,P2612,"")</f>
        <v/>
      </c>
    </row>
    <row r="2613">
      <c r="A2613" t="inlineStr">
        <is>
          <t>450272</t>
        </is>
      </c>
      <c r="B2613" t="inlineStr">
        <is>
          <t>Christus Santa Rosa Hospital-San Marcos</t>
        </is>
      </c>
      <c r="C2613" t="inlineStr">
        <is>
          <t>Texas</t>
        </is>
      </c>
      <c r="D2613" t="inlineStr">
        <is>
          <t>TX</t>
        </is>
      </c>
      <c r="E2613" t="inlineStr">
        <is>
          <t>West South Central</t>
        </is>
      </c>
      <c r="F2613" t="inlineStr">
        <is>
          <t>IPPS</t>
        </is>
      </c>
      <c r="G2613" s="16" t="n">
        <v>0.9721</v>
      </c>
      <c r="H2613" s="16" t="n">
        <v>0.9235</v>
      </c>
      <c r="I2613" s="16" t="n">
        <v>1.6582</v>
      </c>
      <c r="J2613" s="16" t="n">
        <v>1.6557</v>
      </c>
      <c r="K2613" s="17" t="n">
        <v>1983</v>
      </c>
      <c r="L2613" s="16" t="n">
        <v>1</v>
      </c>
      <c r="M2613" s="18" t="n">
        <v>21819918.92228534</v>
      </c>
      <c r="N2613" s="18" t="n">
        <v>21792211.35060134</v>
      </c>
      <c r="O2613" s="19" t="n">
        <v>-27707.57168399543</v>
      </c>
      <c r="P2613" s="20" t="n">
        <v>-0.001269829268508273</v>
      </c>
      <c r="Q2613" s="27">
        <f>IF(O2613&gt;0,O2613,"")</f>
        <v/>
      </c>
      <c r="R2613" s="28">
        <f>IF(O2613&gt;0,P2613,"")</f>
        <v/>
      </c>
    </row>
    <row r="2614">
      <c r="A2614" t="inlineStr">
        <is>
          <t>450289</t>
        </is>
      </c>
      <c r="B2614" t="inlineStr">
        <is>
          <t>Harris Health</t>
        </is>
      </c>
      <c r="C2614" t="inlineStr">
        <is>
          <t>Texas</t>
        </is>
      </c>
      <c r="D2614" t="inlineStr">
        <is>
          <t>TX</t>
        </is>
      </c>
      <c r="E2614" t="inlineStr">
        <is>
          <t>West South Central</t>
        </is>
      </c>
      <c r="F2614" t="inlineStr">
        <is>
          <t>Rural Referral Center (RRC)</t>
        </is>
      </c>
      <c r="G2614" s="16" t="n">
        <v>0.9721</v>
      </c>
      <c r="H2614" s="16" t="n">
        <v>0.9742</v>
      </c>
      <c r="I2614" s="16" t="n">
        <v>2.0579</v>
      </c>
      <c r="J2614" s="16" t="n">
        <v>2.0571</v>
      </c>
      <c r="K2614" s="17" t="n">
        <v>1050</v>
      </c>
      <c r="L2614" s="16" t="n">
        <v>1</v>
      </c>
      <c r="M2614" s="18" t="n">
        <v>14338610.70446021</v>
      </c>
      <c r="N2614" s="18" t="n">
        <v>14809541.27665898</v>
      </c>
      <c r="O2614" s="19" t="n">
        <v>470930.5721987654</v>
      </c>
      <c r="P2614" s="20" t="n">
        <v>0.03284352870060669</v>
      </c>
      <c r="Q2614" s="27">
        <f>IF(O2614&gt;0,O2614,"")</f>
        <v/>
      </c>
      <c r="R2614" s="28">
        <f>IF(O2614&gt;0,P2614,"")</f>
        <v/>
      </c>
    </row>
    <row r="2615">
      <c r="A2615" t="inlineStr">
        <is>
          <t>450292</t>
        </is>
      </c>
      <c r="B2615" t="inlineStr">
        <is>
          <t>Texas Health Presbyterian Hospital Kaufman</t>
        </is>
      </c>
      <c r="C2615" t="inlineStr">
        <is>
          <t>Texas</t>
        </is>
      </c>
      <c r="D2615" t="inlineStr">
        <is>
          <t>TX</t>
        </is>
      </c>
      <c r="E2615" t="inlineStr">
        <is>
          <t>West South Central</t>
        </is>
      </c>
      <c r="F2615" t="inlineStr">
        <is>
          <t>IPPS</t>
        </is>
      </c>
      <c r="G2615" s="16" t="n">
        <v>0.9721</v>
      </c>
      <c r="H2615" s="16" t="n">
        <v>0.9404</v>
      </c>
      <c r="I2615" s="16" t="n">
        <v>1.2229</v>
      </c>
      <c r="J2615" s="16" t="n">
        <v>1.2084</v>
      </c>
      <c r="K2615" s="17" t="n">
        <v>236</v>
      </c>
      <c r="L2615" s="16" t="n">
        <v>1</v>
      </c>
      <c r="M2615" s="18" t="n">
        <v>1915122.044985442</v>
      </c>
      <c r="N2615" s="18" t="n">
        <v>1913686.057043639</v>
      </c>
      <c r="O2615" s="19" t="n">
        <v>-1435.987941802479</v>
      </c>
      <c r="P2615" s="20" t="n">
        <v>-0.0007498153684578339</v>
      </c>
      <c r="Q2615" s="27">
        <f>IF(O2615&gt;0,O2615,"")</f>
        <v/>
      </c>
      <c r="R2615" s="28">
        <f>IF(O2615&gt;0,P2615,"")</f>
        <v/>
      </c>
    </row>
    <row r="2616">
      <c r="A2616" t="inlineStr">
        <is>
          <t>450324</t>
        </is>
      </c>
      <c r="B2616" t="inlineStr">
        <is>
          <t>Texoma Medical Center</t>
        </is>
      </c>
      <c r="C2616" t="inlineStr">
        <is>
          <t>Texas</t>
        </is>
      </c>
      <c r="D2616" t="inlineStr">
        <is>
          <t>TX</t>
        </is>
      </c>
      <c r="E2616" t="inlineStr">
        <is>
          <t>West South Central</t>
        </is>
      </c>
      <c r="F2616" t="inlineStr">
        <is>
          <t>Rural Referral Center (RRC)</t>
        </is>
      </c>
      <c r="G2616" s="16" t="n">
        <v>0.9721</v>
      </c>
      <c r="H2616" s="16" t="n">
        <v>0.9404</v>
      </c>
      <c r="I2616" s="16" t="n">
        <v>1.7783</v>
      </c>
      <c r="J2616" s="16" t="n">
        <v>1.7707</v>
      </c>
      <c r="K2616" s="17" t="n">
        <v>5520</v>
      </c>
      <c r="L2616" s="16" t="n">
        <v>1</v>
      </c>
      <c r="M2616" s="18" t="n">
        <v>65138479.0389156</v>
      </c>
      <c r="N2616" s="18" t="n">
        <v>65589155.34290892</v>
      </c>
      <c r="O2616" s="19" t="n">
        <v>450676.303993322</v>
      </c>
      <c r="P2616" s="20" t="n">
        <v>0.006918741589346521</v>
      </c>
      <c r="Q2616" s="27">
        <f>IF(O2616&gt;0,O2616,"")</f>
        <v/>
      </c>
      <c r="R2616" s="28">
        <f>IF(O2616&gt;0,P2616,"")</f>
        <v/>
      </c>
    </row>
    <row r="2617">
      <c r="A2617" t="inlineStr">
        <is>
          <t>450330</t>
        </is>
      </c>
      <c r="B2617" t="inlineStr">
        <is>
          <t>Oakbend Medical Center</t>
        </is>
      </c>
      <c r="C2617" t="inlineStr">
        <is>
          <t>Texas</t>
        </is>
      </c>
      <c r="D2617" t="inlineStr">
        <is>
          <t>TX</t>
        </is>
      </c>
      <c r="E2617" t="inlineStr">
        <is>
          <t>West South Central</t>
        </is>
      </c>
      <c r="F2617" t="inlineStr">
        <is>
          <t>IPPS</t>
        </is>
      </c>
      <c r="G2617" s="16" t="n">
        <v>0.9721</v>
      </c>
      <c r="H2617" s="16" t="n">
        <v>0.9742</v>
      </c>
      <c r="I2617" s="16" t="n">
        <v>1.9546</v>
      </c>
      <c r="J2617" s="16" t="n">
        <v>1.9519</v>
      </c>
      <c r="K2617" s="17" t="n">
        <v>460</v>
      </c>
      <c r="L2617" s="16" t="n">
        <v>1</v>
      </c>
      <c r="M2617" s="18" t="n">
        <v>5966356.966834636</v>
      </c>
      <c r="N2617" s="18" t="n">
        <v>6156194.024523152</v>
      </c>
      <c r="O2617" s="19" t="n">
        <v>189837.0576885156</v>
      </c>
      <c r="P2617" s="20" t="n">
        <v>0.03181791816074171</v>
      </c>
      <c r="Q2617" s="27">
        <f>IF(O2617&gt;0,O2617,"")</f>
        <v/>
      </c>
      <c r="R2617" s="28">
        <f>IF(O2617&gt;0,P2617,"")</f>
        <v/>
      </c>
    </row>
    <row r="2618">
      <c r="A2618" t="inlineStr">
        <is>
          <t>450346</t>
        </is>
      </c>
      <c r="B2618" t="inlineStr">
        <is>
          <t>Baptist Beaumont Hospital</t>
        </is>
      </c>
      <c r="C2618" t="inlineStr">
        <is>
          <t>Texas</t>
        </is>
      </c>
      <c r="D2618" t="inlineStr">
        <is>
          <t>TX</t>
        </is>
      </c>
      <c r="E2618" t="inlineStr">
        <is>
          <t>West South Central</t>
        </is>
      </c>
      <c r="F2618" t="inlineStr">
        <is>
          <t>Rural Referral Center (RRC)</t>
        </is>
      </c>
      <c r="G2618" s="16" t="n">
        <v>0.9721</v>
      </c>
      <c r="H2618" s="16" t="n">
        <v>0.9742</v>
      </c>
      <c r="I2618" s="16" t="n">
        <v>1.7387</v>
      </c>
      <c r="J2618" s="16" t="n">
        <v>1.7361</v>
      </c>
      <c r="K2618" s="17" t="n">
        <v>2734</v>
      </c>
      <c r="L2618" s="16" t="n">
        <v>1</v>
      </c>
      <c r="M2618" s="18" t="n">
        <v>31543993.30277243</v>
      </c>
      <c r="N2618" s="18" t="n">
        <v>32543941.50102874</v>
      </c>
      <c r="O2618" s="19" t="n">
        <v>999948.1982563064</v>
      </c>
      <c r="P2618" s="20" t="n">
        <v>0.03170011446104447</v>
      </c>
      <c r="Q2618" s="27">
        <f>IF(O2618&gt;0,O2618,"")</f>
        <v/>
      </c>
      <c r="R2618" s="28">
        <f>IF(O2618&gt;0,P2618,"")</f>
        <v/>
      </c>
    </row>
    <row r="2619">
      <c r="A2619" t="inlineStr">
        <is>
          <t>450347</t>
        </is>
      </c>
      <c r="B2619" t="inlineStr">
        <is>
          <t>Huntsville Memorial Hospital</t>
        </is>
      </c>
      <c r="C2619" t="inlineStr">
        <is>
          <t>Texas</t>
        </is>
      </c>
      <c r="D2619" t="inlineStr">
        <is>
          <t>TX</t>
        </is>
      </c>
      <c r="E2619" t="inlineStr">
        <is>
          <t>West South Central</t>
        </is>
      </c>
      <c r="F2619" t="inlineStr">
        <is>
          <t>IPPS</t>
        </is>
      </c>
      <c r="G2619" s="16" t="n">
        <v>0.9721</v>
      </c>
      <c r="H2619" s="16" t="n">
        <v>0.9301</v>
      </c>
      <c r="I2619" s="16" t="n">
        <v>1.5551</v>
      </c>
      <c r="J2619" s="16" t="n">
        <v>1.5467</v>
      </c>
      <c r="K2619" s="17" t="n">
        <v>581</v>
      </c>
      <c r="L2619" s="16" t="n">
        <v>1</v>
      </c>
      <c r="M2619" s="18" t="n">
        <v>5995535.257754683</v>
      </c>
      <c r="N2619" s="18" t="n">
        <v>5990192.524729996</v>
      </c>
      <c r="O2619" s="19" t="n">
        <v>-5342.733024687506</v>
      </c>
      <c r="P2619" s="20" t="n">
        <v>-0.0008911186065959938</v>
      </c>
      <c r="Q2619" s="27">
        <f>IF(O2619&gt;0,O2619,"")</f>
        <v/>
      </c>
      <c r="R2619" s="28">
        <f>IF(O2619&gt;0,P2619,"")</f>
        <v/>
      </c>
    </row>
    <row r="2620">
      <c r="A2620" t="inlineStr">
        <is>
          <t>450351</t>
        </is>
      </c>
      <c r="B2620" t="inlineStr">
        <is>
          <t>Texas Health Harris Methodist Hospital Stephenvill</t>
        </is>
      </c>
      <c r="C2620" t="inlineStr">
        <is>
          <t>Texas</t>
        </is>
      </c>
      <c r="D2620" t="inlineStr">
        <is>
          <t>TX</t>
        </is>
      </c>
      <c r="E2620" t="inlineStr">
        <is>
          <t>West South Central</t>
        </is>
      </c>
      <c r="F2620" t="inlineStr">
        <is>
          <t>Sole Community Hospital (SCH)</t>
        </is>
      </c>
      <c r="G2620" s="16" t="n">
        <v>0.9721</v>
      </c>
      <c r="H2620" s="16" t="n">
        <v>0.9235</v>
      </c>
      <c r="I2620" s="16" t="n">
        <v>1.4211</v>
      </c>
      <c r="J2620" s="16" t="n">
        <v>1.4134</v>
      </c>
      <c r="K2620" s="17" t="n">
        <v>351</v>
      </c>
      <c r="L2620" s="16" t="n">
        <v>1</v>
      </c>
      <c r="M2620" s="18" t="n">
        <v>3309979.190487784</v>
      </c>
      <c r="N2620" s="18" t="n">
        <v>3292828.732744338</v>
      </c>
      <c r="O2620" s="19" t="n">
        <v>-17150.45774344588</v>
      </c>
      <c r="P2620" s="20" t="n">
        <v>-0.005181439748241576</v>
      </c>
      <c r="Q2620" s="27">
        <f>IF(O2620&gt;0,O2620,"")</f>
        <v/>
      </c>
      <c r="R2620" s="28">
        <f>IF(O2620&gt;0,P2620,"")</f>
        <v/>
      </c>
    </row>
    <row r="2621">
      <c r="A2621" t="inlineStr">
        <is>
          <t>450352</t>
        </is>
      </c>
      <c r="B2621" t="inlineStr">
        <is>
          <t>Hunt Regional Healthcare</t>
        </is>
      </c>
      <c r="C2621" t="inlineStr">
        <is>
          <t>Texas</t>
        </is>
      </c>
      <c r="D2621" t="inlineStr">
        <is>
          <t>TX</t>
        </is>
      </c>
      <c r="E2621" t="inlineStr">
        <is>
          <t>West South Central</t>
        </is>
      </c>
      <c r="F2621" t="inlineStr">
        <is>
          <t>IPPS</t>
        </is>
      </c>
      <c r="G2621" s="16" t="n">
        <v>0.9721</v>
      </c>
      <c r="H2621" s="16" t="n">
        <v>0.9404</v>
      </c>
      <c r="I2621" s="16" t="n">
        <v>1.4475</v>
      </c>
      <c r="J2621" s="16" t="n">
        <v>1.4357</v>
      </c>
      <c r="K2621" s="17" t="n">
        <v>1678</v>
      </c>
      <c r="L2621" s="16" t="n">
        <v>1</v>
      </c>
      <c r="M2621" s="18" t="n">
        <v>16117735.94122392</v>
      </c>
      <c r="N2621" s="18" t="n">
        <v>16166039.28916965</v>
      </c>
      <c r="O2621" s="19" t="n">
        <v>48303.34794573113</v>
      </c>
      <c r="P2621" s="20" t="n">
        <v>0.002996906520982696</v>
      </c>
      <c r="Q2621" s="27">
        <f>IF(O2621&gt;0,O2621,"")</f>
        <v/>
      </c>
      <c r="R2621" s="28">
        <f>IF(O2621&gt;0,P2621,"")</f>
        <v/>
      </c>
    </row>
    <row r="2622">
      <c r="A2622" t="inlineStr">
        <is>
          <t>450358</t>
        </is>
      </c>
      <c r="B2622" t="inlineStr">
        <is>
          <t>Houston Methodist Hospital</t>
        </is>
      </c>
      <c r="C2622" t="inlineStr">
        <is>
          <t>Texas</t>
        </is>
      </c>
      <c r="D2622" t="inlineStr">
        <is>
          <t>TX</t>
        </is>
      </c>
      <c r="E2622" t="inlineStr">
        <is>
          <t>West South Central</t>
        </is>
      </c>
      <c r="F2622" t="inlineStr">
        <is>
          <t>Rural Referral Center (RRC)</t>
        </is>
      </c>
      <c r="G2622" s="16" t="n">
        <v>0.9721</v>
      </c>
      <c r="H2622" s="16" t="n">
        <v>0.9742</v>
      </c>
      <c r="I2622" s="16" t="n">
        <v>2.5822</v>
      </c>
      <c r="J2622" s="16" t="n">
        <v>2.6005</v>
      </c>
      <c r="K2622" s="17" t="n">
        <v>11645</v>
      </c>
      <c r="L2622" s="16" t="n">
        <v>1</v>
      </c>
      <c r="M2622" s="18" t="n">
        <v>199536742.1405134</v>
      </c>
      <c r="N2622" s="18" t="n">
        <v>207631506.1135474</v>
      </c>
      <c r="O2622" s="19" t="n">
        <v>8094763.973033994</v>
      </c>
      <c r="P2622" s="20" t="n">
        <v>0.04056778659508071</v>
      </c>
      <c r="Q2622" s="27">
        <f>IF(O2622&gt;0,O2622,"")</f>
        <v/>
      </c>
      <c r="R2622" s="28">
        <f>IF(O2622&gt;0,P2622,"")</f>
        <v/>
      </c>
    </row>
    <row r="2623">
      <c r="A2623" t="inlineStr">
        <is>
          <t>450369</t>
        </is>
      </c>
      <c r="B2623" t="inlineStr">
        <is>
          <t>Childress Regional Medical Center</t>
        </is>
      </c>
      <c r="C2623" t="inlineStr">
        <is>
          <t>Texas</t>
        </is>
      </c>
      <c r="D2623" t="inlineStr">
        <is>
          <t>TX</t>
        </is>
      </c>
      <c r="E2623" t="inlineStr">
        <is>
          <t>West South Central</t>
        </is>
      </c>
      <c r="F2623" t="inlineStr">
        <is>
          <t>Sole Community Hospital (SCH)</t>
        </is>
      </c>
      <c r="G2623" s="16" t="n">
        <v>0.9893</v>
      </c>
      <c r="H2623" s="16" t="n">
        <v>0.9398</v>
      </c>
      <c r="I2623" s="16" t="n">
        <v>1.0012</v>
      </c>
      <c r="J2623" s="16" t="n">
        <v>0.9886</v>
      </c>
      <c r="K2623" s="17" t="n">
        <v>158</v>
      </c>
      <c r="L2623" s="16" t="n">
        <v>1</v>
      </c>
      <c r="M2623" s="18" t="n">
        <v>1061106.284651005</v>
      </c>
      <c r="N2623" s="18" t="n">
        <v>1047750.50122128</v>
      </c>
      <c r="O2623" s="19" t="n">
        <v>-13355.78342972521</v>
      </c>
      <c r="P2623" s="20" t="n">
        <v>-0.01258665943545692</v>
      </c>
      <c r="Q2623" s="27">
        <f>IF(O2623&gt;0,O2623,"")</f>
        <v/>
      </c>
      <c r="R2623" s="28">
        <f>IF(O2623&gt;0,P2623,"")</f>
        <v/>
      </c>
    </row>
    <row r="2624">
      <c r="A2624" t="inlineStr">
        <is>
          <t>450370</t>
        </is>
      </c>
      <c r="B2624" t="inlineStr">
        <is>
          <t>Columbus Community Hospital</t>
        </is>
      </c>
      <c r="C2624" t="inlineStr">
        <is>
          <t>Texas</t>
        </is>
      </c>
      <c r="D2624" t="inlineStr">
        <is>
          <t>TX</t>
        </is>
      </c>
      <c r="E2624" t="inlineStr">
        <is>
          <t>West South Central</t>
        </is>
      </c>
      <c r="F2624" t="inlineStr">
        <is>
          <t>Sole Community Hospital (SCH)</t>
        </is>
      </c>
      <c r="G2624" s="16" t="n">
        <v>0.9721</v>
      </c>
      <c r="H2624" s="16" t="n">
        <v>0.9235</v>
      </c>
      <c r="I2624" s="16" t="n">
        <v>1.1546</v>
      </c>
      <c r="J2624" s="16" t="n">
        <v>1.1457</v>
      </c>
      <c r="K2624" s="17" t="n">
        <v>188</v>
      </c>
      <c r="L2624" s="16" t="n">
        <v>1</v>
      </c>
      <c r="M2624" s="18" t="n">
        <v>1440399.327488964</v>
      </c>
      <c r="N2624" s="18" t="n">
        <v>1429636.743613882</v>
      </c>
      <c r="O2624" s="19" t="n">
        <v>-10762.58387508173</v>
      </c>
      <c r="P2624" s="20" t="n">
        <v>-0.007471944529329972</v>
      </c>
      <c r="Q2624" s="27">
        <f>IF(O2624&gt;0,O2624,"")</f>
        <v/>
      </c>
      <c r="R2624" s="28">
        <f>IF(O2624&gt;0,P2624,"")</f>
        <v/>
      </c>
    </row>
    <row r="2625">
      <c r="A2625" t="inlineStr">
        <is>
          <t>450372</t>
        </is>
      </c>
      <c r="B2625" t="inlineStr">
        <is>
          <t>Baylor Scott &amp; White Medical Center- Waxahachie</t>
        </is>
      </c>
      <c r="C2625" t="inlineStr">
        <is>
          <t>Texas</t>
        </is>
      </c>
      <c r="D2625" t="inlineStr">
        <is>
          <t>TX</t>
        </is>
      </c>
      <c r="E2625" t="inlineStr">
        <is>
          <t>West South Central</t>
        </is>
      </c>
      <c r="F2625" t="inlineStr">
        <is>
          <t>IPPS</t>
        </is>
      </c>
      <c r="G2625" s="16" t="n">
        <v>0.9721</v>
      </c>
      <c r="H2625" s="16" t="n">
        <v>0.9404</v>
      </c>
      <c r="I2625" s="16" t="n">
        <v>1.6007</v>
      </c>
      <c r="J2625" s="16" t="n">
        <v>1.5928</v>
      </c>
      <c r="K2625" s="17" t="n">
        <v>2017</v>
      </c>
      <c r="L2625" s="16" t="n">
        <v>1</v>
      </c>
      <c r="M2625" s="18" t="n">
        <v>21424433.66903738</v>
      </c>
      <c r="N2625" s="18" t="n">
        <v>21558330.13852335</v>
      </c>
      <c r="O2625" s="19" t="n">
        <v>133896.4694859684</v>
      </c>
      <c r="P2625" s="20" t="n">
        <v>0.006249708699627178</v>
      </c>
      <c r="Q2625" s="27">
        <f>IF(O2625&gt;0,O2625,"")</f>
        <v/>
      </c>
      <c r="R2625" s="28">
        <f>IF(O2625&gt;0,P2625,"")</f>
        <v/>
      </c>
    </row>
    <row r="2626">
      <c r="A2626" t="inlineStr">
        <is>
          <t>450379</t>
        </is>
      </c>
      <c r="B2626" t="inlineStr">
        <is>
          <t>Dallas Medical Center</t>
        </is>
      </c>
      <c r="C2626" t="inlineStr">
        <is>
          <t>Texas</t>
        </is>
      </c>
      <c r="D2626" t="inlineStr">
        <is>
          <t>TX</t>
        </is>
      </c>
      <c r="E2626" t="inlineStr">
        <is>
          <t>West South Central</t>
        </is>
      </c>
      <c r="F2626" t="inlineStr">
        <is>
          <t>IPPS</t>
        </is>
      </c>
      <c r="G2626" s="16" t="n">
        <v>0.9721</v>
      </c>
      <c r="H2626" s="16" t="n">
        <v>0.9404</v>
      </c>
      <c r="I2626" s="16" t="n">
        <v>1.8031</v>
      </c>
      <c r="J2626" s="16" t="n">
        <v>1.7915</v>
      </c>
      <c r="K2626" s="17" t="n">
        <v>228</v>
      </c>
      <c r="L2626" s="16" t="n">
        <v>1</v>
      </c>
      <c r="M2626" s="18" t="n">
        <v>2728023.881560436</v>
      </c>
      <c r="N2626" s="18" t="n">
        <v>2740940.654935785</v>
      </c>
      <c r="O2626" s="19" t="n">
        <v>12916.77337534865</v>
      </c>
      <c r="P2626" s="20" t="n">
        <v>0.004734846150965594</v>
      </c>
      <c r="Q2626" s="27">
        <f>IF(O2626&gt;0,O2626,"")</f>
        <v/>
      </c>
      <c r="R2626" s="28">
        <f>IF(O2626&gt;0,P2626,"")</f>
        <v/>
      </c>
    </row>
    <row r="2627">
      <c r="A2627" t="inlineStr">
        <is>
          <t>450388</t>
        </is>
      </c>
      <c r="B2627" t="inlineStr">
        <is>
          <t>Methodist Hospital</t>
        </is>
      </c>
      <c r="C2627" t="inlineStr">
        <is>
          <t>Texas</t>
        </is>
      </c>
      <c r="D2627" t="inlineStr">
        <is>
          <t>TX</t>
        </is>
      </c>
      <c r="E2627" t="inlineStr">
        <is>
          <t>West South Central</t>
        </is>
      </c>
      <c r="F2627" t="inlineStr">
        <is>
          <t>Rural Referral Center (RRC)</t>
        </is>
      </c>
      <c r="G2627" s="16" t="n">
        <v>0.9721</v>
      </c>
      <c r="H2627" s="16" t="n">
        <v>0.9235</v>
      </c>
      <c r="I2627" s="16" t="n">
        <v>2.0912</v>
      </c>
      <c r="J2627" s="16" t="n">
        <v>2.0979</v>
      </c>
      <c r="K2627" s="17" t="n">
        <v>18551</v>
      </c>
      <c r="L2627" s="16" t="n">
        <v>1</v>
      </c>
      <c r="M2627" s="18" t="n">
        <v>257428367.8384839</v>
      </c>
      <c r="N2627" s="18" t="n">
        <v>258314656.1103392</v>
      </c>
      <c r="O2627" s="19" t="n">
        <v>886288.2718553245</v>
      </c>
      <c r="P2627" s="20" t="n">
        <v>0.003442853945340635</v>
      </c>
      <c r="Q2627" s="27">
        <f>IF(O2627&gt;0,O2627,"")</f>
        <v/>
      </c>
      <c r="R2627" s="28">
        <f>IF(O2627&gt;0,P2627,"")</f>
        <v/>
      </c>
    </row>
    <row r="2628">
      <c r="A2628" t="inlineStr">
        <is>
          <t>450389</t>
        </is>
      </c>
      <c r="B2628" t="inlineStr">
        <is>
          <t>Ut Health East Texas Athens Hospital</t>
        </is>
      </c>
      <c r="C2628" t="inlineStr">
        <is>
          <t>Texas</t>
        </is>
      </c>
      <c r="D2628" t="inlineStr">
        <is>
          <t>TX</t>
        </is>
      </c>
      <c r="E2628" t="inlineStr">
        <is>
          <t>West South Central</t>
        </is>
      </c>
      <c r="F2628" t="inlineStr">
        <is>
          <t>IPPS</t>
        </is>
      </c>
      <c r="G2628" s="16" t="n">
        <v>0.9721</v>
      </c>
      <c r="H2628" s="16" t="n">
        <v>0.9404</v>
      </c>
      <c r="I2628" s="16" t="n">
        <v>1.4503</v>
      </c>
      <c r="J2628" s="16" t="n">
        <v>1.4389</v>
      </c>
      <c r="K2628" s="17" t="n">
        <v>985</v>
      </c>
      <c r="L2628" s="16" t="n">
        <v>1</v>
      </c>
      <c r="M2628" s="18" t="n">
        <v>9479547.017698795</v>
      </c>
      <c r="N2628" s="18" t="n">
        <v>9510751.099885166</v>
      </c>
      <c r="O2628" s="19" t="n">
        <v>31204.08218637109</v>
      </c>
      <c r="P2628" s="20" t="n">
        <v>0.003291727139293838</v>
      </c>
      <c r="Q2628" s="27">
        <f>IF(O2628&gt;0,O2628,"")</f>
        <v/>
      </c>
      <c r="R2628" s="28">
        <f>IF(O2628&gt;0,P2628,"")</f>
        <v/>
      </c>
    </row>
    <row r="2629">
      <c r="A2629" t="inlineStr">
        <is>
          <t>450395</t>
        </is>
      </c>
      <c r="B2629" t="inlineStr">
        <is>
          <t>Chi St Lukes Health Memorial Livingston</t>
        </is>
      </c>
      <c r="C2629" t="inlineStr">
        <is>
          <t>Texas</t>
        </is>
      </c>
      <c r="D2629" t="inlineStr">
        <is>
          <t>TX</t>
        </is>
      </c>
      <c r="E2629" t="inlineStr">
        <is>
          <t>West South Central</t>
        </is>
      </c>
      <c r="F2629" t="inlineStr">
        <is>
          <t>Sole Community Hospital (SCH)</t>
        </is>
      </c>
      <c r="G2629" s="16" t="n">
        <v>0.9721</v>
      </c>
      <c r="H2629" s="16" t="n">
        <v>0.9742</v>
      </c>
      <c r="I2629" s="16" t="n">
        <v>1.345</v>
      </c>
      <c r="J2629" s="16" t="n">
        <v>1.3361</v>
      </c>
      <c r="K2629" s="17" t="n">
        <v>328</v>
      </c>
      <c r="L2629" s="16" t="n">
        <v>1</v>
      </c>
      <c r="M2629" s="18" t="n">
        <v>2927451.006865375</v>
      </c>
      <c r="N2629" s="18" t="n">
        <v>3004759.458746156</v>
      </c>
      <c r="O2629" s="19" t="n">
        <v>77308.45188078145</v>
      </c>
      <c r="P2629" s="20" t="n">
        <v>0.02640811125428909</v>
      </c>
      <c r="Q2629" s="27">
        <f>IF(O2629&gt;0,O2629,"")</f>
        <v/>
      </c>
      <c r="R2629" s="28">
        <f>IF(O2629&gt;0,P2629,"")</f>
        <v/>
      </c>
    </row>
    <row r="2630">
      <c r="A2630" t="inlineStr">
        <is>
          <t>450399</t>
        </is>
      </c>
      <c r="B2630" t="inlineStr">
        <is>
          <t>Brownfield Regional Medical Center</t>
        </is>
      </c>
      <c r="C2630" t="inlineStr">
        <is>
          <t>Texas</t>
        </is>
      </c>
      <c r="D2630" t="inlineStr">
        <is>
          <t>TX</t>
        </is>
      </c>
      <c r="E2630" t="inlineStr">
        <is>
          <t>West South Central</t>
        </is>
      </c>
      <c r="F2630" t="inlineStr">
        <is>
          <t>Sole Community Hospital (SCH)</t>
        </is>
      </c>
      <c r="G2630" s="16" t="n">
        <v>0.9721</v>
      </c>
      <c r="H2630" s="16" t="n">
        <v>0.9235</v>
      </c>
      <c r="I2630" s="16" t="n">
        <v>0.9248</v>
      </c>
      <c r="J2630" s="16" t="n">
        <v>0.9077</v>
      </c>
      <c r="K2630" s="17" t="n">
        <v>35</v>
      </c>
      <c r="L2630" s="16" t="n">
        <v>1</v>
      </c>
      <c r="M2630" s="18" t="n">
        <v>214787.6829046569</v>
      </c>
      <c r="N2630" s="18" t="n">
        <v>210866.36863388</v>
      </c>
      <c r="O2630" s="19" t="n">
        <v>-3921.314270776929</v>
      </c>
      <c r="P2630" s="20" t="n">
        <v>-0.01825669990824185</v>
      </c>
      <c r="Q2630" s="27">
        <f>IF(O2630&gt;0,O2630,"")</f>
        <v/>
      </c>
      <c r="R2630" s="28">
        <f>IF(O2630&gt;0,P2630,"")</f>
        <v/>
      </c>
    </row>
    <row r="2631">
      <c r="A2631" t="inlineStr">
        <is>
          <t>450400</t>
        </is>
      </c>
      <c r="B2631" t="inlineStr">
        <is>
          <t>Parkview Regional Hospital</t>
        </is>
      </c>
      <c r="C2631" t="inlineStr">
        <is>
          <t>Texas</t>
        </is>
      </c>
      <c r="D2631" t="inlineStr">
        <is>
          <t>TX</t>
        </is>
      </c>
      <c r="E2631" t="inlineStr">
        <is>
          <t>West South Central</t>
        </is>
      </c>
      <c r="F2631" t="inlineStr">
        <is>
          <t>IPPS</t>
        </is>
      </c>
      <c r="G2631" s="16" t="n">
        <v>0.9721</v>
      </c>
      <c r="H2631" s="16" t="n">
        <v>0.9235</v>
      </c>
      <c r="I2631" s="16" t="n">
        <v>1.3028</v>
      </c>
      <c r="J2631" s="16" t="n">
        <v>1.2922</v>
      </c>
      <c r="K2631" s="17" t="n">
        <v>170</v>
      </c>
      <c r="L2631" s="16" t="n">
        <v>1</v>
      </c>
      <c r="M2631" s="18" t="n">
        <v>1469671.183236276</v>
      </c>
      <c r="N2631" s="18" t="n">
        <v>1458060.676538157</v>
      </c>
      <c r="O2631" s="19" t="n">
        <v>-11610.50669811992</v>
      </c>
      <c r="P2631" s="20" t="n">
        <v>-0.007900071002653195</v>
      </c>
      <c r="Q2631" s="27">
        <f>IF(O2631&gt;0,O2631,"")</f>
        <v/>
      </c>
      <c r="R2631" s="28">
        <f>IF(O2631&gt;0,P2631,"")</f>
        <v/>
      </c>
    </row>
    <row r="2632">
      <c r="A2632" t="inlineStr">
        <is>
          <t>450403</t>
        </is>
      </c>
      <c r="B2632" t="inlineStr">
        <is>
          <t>Medical City Mckinney</t>
        </is>
      </c>
      <c r="C2632" t="inlineStr">
        <is>
          <t>Texas</t>
        </is>
      </c>
      <c r="D2632" t="inlineStr">
        <is>
          <t>TX</t>
        </is>
      </c>
      <c r="E2632" t="inlineStr">
        <is>
          <t>West South Central</t>
        </is>
      </c>
      <c r="F2632" t="inlineStr">
        <is>
          <t>IPPS</t>
        </is>
      </c>
      <c r="G2632" s="16" t="n">
        <v>0.9721</v>
      </c>
      <c r="H2632" s="16" t="n">
        <v>0.9404</v>
      </c>
      <c r="I2632" s="16" t="n">
        <v>1.7267</v>
      </c>
      <c r="J2632" s="16" t="n">
        <v>1.7232</v>
      </c>
      <c r="K2632" s="17" t="n">
        <v>2890</v>
      </c>
      <c r="L2632" s="16" t="n">
        <v>1</v>
      </c>
      <c r="M2632" s="18" t="n">
        <v>33113740.36352421</v>
      </c>
      <c r="N2632" s="18" t="n">
        <v>33418080.57232165</v>
      </c>
      <c r="O2632" s="19" t="n">
        <v>304340.2087974437</v>
      </c>
      <c r="P2632" s="20" t="n">
        <v>0.009190753006346683</v>
      </c>
      <c r="Q2632" s="27">
        <f>IF(O2632&gt;0,O2632,"")</f>
        <v/>
      </c>
      <c r="R2632" s="28">
        <f>IF(O2632&gt;0,P2632,"")</f>
        <v/>
      </c>
    </row>
    <row r="2633">
      <c r="A2633" t="inlineStr">
        <is>
          <t>450411</t>
        </is>
      </c>
      <c r="B2633" t="inlineStr">
        <is>
          <t>Eastland Memorial Hospital</t>
        </is>
      </c>
      <c r="C2633" t="inlineStr">
        <is>
          <t>Texas</t>
        </is>
      </c>
      <c r="D2633" t="inlineStr">
        <is>
          <t>TX</t>
        </is>
      </c>
      <c r="E2633" t="inlineStr">
        <is>
          <t>West South Central</t>
        </is>
      </c>
      <c r="F2633" t="inlineStr">
        <is>
          <t>Sole Community Hospital (SCH)</t>
        </is>
      </c>
      <c r="G2633" s="16" t="n">
        <v>0.9721</v>
      </c>
      <c r="H2633" s="16" t="n">
        <v>0.9235</v>
      </c>
      <c r="I2633" s="16" t="n">
        <v>1.3064</v>
      </c>
      <c r="J2633" s="16" t="n">
        <v>1.287</v>
      </c>
      <c r="K2633" s="17" t="n">
        <v>83</v>
      </c>
      <c r="L2633" s="16" t="n">
        <v>1</v>
      </c>
      <c r="M2633" s="18" t="n">
        <v>719528.1204452373</v>
      </c>
      <c r="N2633" s="18" t="n">
        <v>709011.9883485638</v>
      </c>
      <c r="O2633" s="19" t="n">
        <v>-10516.13209667348</v>
      </c>
      <c r="P2633" s="20" t="n">
        <v>-0.01461531773096817</v>
      </c>
      <c r="Q2633" s="27">
        <f>IF(O2633&gt;0,O2633,"")</f>
        <v/>
      </c>
      <c r="R2633" s="28">
        <f>IF(O2633&gt;0,P2633,"")</f>
        <v/>
      </c>
    </row>
    <row r="2634">
      <c r="A2634" t="inlineStr">
        <is>
          <t>450419</t>
        </is>
      </c>
      <c r="B2634" t="inlineStr">
        <is>
          <t>Texas Health Harris Methodist Hospital Azle</t>
        </is>
      </c>
      <c r="C2634" t="inlineStr">
        <is>
          <t>Texas</t>
        </is>
      </c>
      <c r="D2634" t="inlineStr">
        <is>
          <t>TX</t>
        </is>
      </c>
      <c r="E2634" t="inlineStr">
        <is>
          <t>West South Central</t>
        </is>
      </c>
      <c r="F2634" t="inlineStr">
        <is>
          <t>IPPS</t>
        </is>
      </c>
      <c r="G2634" s="16" t="n">
        <v>0.9748</v>
      </c>
      <c r="H2634" s="16" t="n">
        <v>0.9261</v>
      </c>
      <c r="I2634" s="16" t="n">
        <v>1.3358</v>
      </c>
      <c r="J2634" s="16" t="n">
        <v>1.321</v>
      </c>
      <c r="K2634" s="17" t="n">
        <v>365</v>
      </c>
      <c r="L2634" s="16" t="n">
        <v>1</v>
      </c>
      <c r="M2634" s="18" t="n">
        <v>3240910.126596832</v>
      </c>
      <c r="N2634" s="18" t="n">
        <v>3205729.997449715</v>
      </c>
      <c r="O2634" s="19" t="n">
        <v>-35180.12914711656</v>
      </c>
      <c r="P2634" s="20" t="n">
        <v>-0.01085501534226684</v>
      </c>
      <c r="Q2634" s="27">
        <f>IF(O2634&gt;0,O2634,"")</f>
        <v/>
      </c>
      <c r="R2634" s="28">
        <f>IF(O2634&gt;0,P2634,"")</f>
        <v/>
      </c>
    </row>
    <row r="2635">
      <c r="A2635" t="inlineStr">
        <is>
          <t>450422</t>
        </is>
      </c>
      <c r="B2635" t="inlineStr">
        <is>
          <t>Baylor Scott And White Medical Center Uptown</t>
        </is>
      </c>
      <c r="C2635" t="inlineStr">
        <is>
          <t>Texas</t>
        </is>
      </c>
      <c r="D2635" t="inlineStr">
        <is>
          <t>TX</t>
        </is>
      </c>
      <c r="E2635" t="inlineStr">
        <is>
          <t>West South Central</t>
        </is>
      </c>
      <c r="F2635" t="inlineStr">
        <is>
          <t>IPPS</t>
        </is>
      </c>
      <c r="G2635" s="16" t="n">
        <v>0.9721</v>
      </c>
      <c r="H2635" s="16" t="n">
        <v>0.9404</v>
      </c>
      <c r="I2635" s="16" t="n">
        <v>2.9846</v>
      </c>
      <c r="J2635" s="16" t="n">
        <v>3.0093</v>
      </c>
      <c r="K2635" s="17" t="n">
        <v>100</v>
      </c>
      <c r="L2635" s="16" t="n">
        <v>1</v>
      </c>
      <c r="M2635" s="18" t="n">
        <v>1980521.868503581</v>
      </c>
      <c r="N2635" s="18" t="n">
        <v>2019358.646067017</v>
      </c>
      <c r="O2635" s="19" t="n">
        <v>38836.77756343619</v>
      </c>
      <c r="P2635" s="20" t="n">
        <v>0.01960936568338931</v>
      </c>
      <c r="Q2635" s="27">
        <f>IF(O2635&gt;0,O2635,"")</f>
        <v/>
      </c>
      <c r="R2635" s="28">
        <f>IF(O2635&gt;0,P2635,"")</f>
        <v/>
      </c>
    </row>
    <row r="2636">
      <c r="A2636" t="inlineStr">
        <is>
          <t>450424</t>
        </is>
      </c>
      <c r="B2636" t="inlineStr">
        <is>
          <t>Houston Methodist Baytown Hospital</t>
        </is>
      </c>
      <c r="C2636" t="inlineStr">
        <is>
          <t>Texas</t>
        </is>
      </c>
      <c r="D2636" t="inlineStr">
        <is>
          <t>TX</t>
        </is>
      </c>
      <c r="E2636" t="inlineStr">
        <is>
          <t>West South Central</t>
        </is>
      </c>
      <c r="F2636" t="inlineStr">
        <is>
          <t>Rural Referral Center (RRC)</t>
        </is>
      </c>
      <c r="G2636" s="16" t="n">
        <v>0.9721</v>
      </c>
      <c r="H2636" s="16" t="n">
        <v>0.9742</v>
      </c>
      <c r="I2636" s="16" t="n">
        <v>1.8258</v>
      </c>
      <c r="J2636" s="16" t="n">
        <v>1.816</v>
      </c>
      <c r="K2636" s="17" t="n">
        <v>2723</v>
      </c>
      <c r="L2636" s="16" t="n">
        <v>1</v>
      </c>
      <c r="M2636" s="18" t="n">
        <v>32990914.29779596</v>
      </c>
      <c r="N2636" s="18" t="n">
        <v>33904737.69488615</v>
      </c>
      <c r="O2636" s="19" t="n">
        <v>913823.3970901892</v>
      </c>
      <c r="P2636" s="20" t="n">
        <v>0.02769924436896371</v>
      </c>
      <c r="Q2636" s="27">
        <f>IF(O2636&gt;0,O2636,"")</f>
        <v/>
      </c>
      <c r="R2636" s="28">
        <f>IF(O2636&gt;0,P2636,"")</f>
        <v/>
      </c>
    </row>
    <row r="2637">
      <c r="A2637" t="inlineStr">
        <is>
          <t>450431</t>
        </is>
      </c>
      <c r="B2637" t="inlineStr">
        <is>
          <t>St David'S Medical Center</t>
        </is>
      </c>
      <c r="C2637" t="inlineStr">
        <is>
          <t>Texas</t>
        </is>
      </c>
      <c r="D2637" t="inlineStr">
        <is>
          <t>TX</t>
        </is>
      </c>
      <c r="E2637" t="inlineStr">
        <is>
          <t>West South Central</t>
        </is>
      </c>
      <c r="F2637" t="inlineStr">
        <is>
          <t>IPPS</t>
        </is>
      </c>
      <c r="G2637" s="16" t="n">
        <v>0.9721</v>
      </c>
      <c r="H2637" s="16" t="n">
        <v>0.9235</v>
      </c>
      <c r="I2637" s="16" t="n">
        <v>2.5247</v>
      </c>
      <c r="J2637" s="16" t="n">
        <v>2.5565</v>
      </c>
      <c r="K2637" s="17" t="n">
        <v>5830</v>
      </c>
      <c r="L2637" s="16" t="n">
        <v>1</v>
      </c>
      <c r="M2637" s="18" t="n">
        <v>97672396.17712952</v>
      </c>
      <c r="N2637" s="18" t="n">
        <v>98926191.79826434</v>
      </c>
      <c r="O2637" s="19" t="n">
        <v>1253795.621134818</v>
      </c>
      <c r="P2637" s="20" t="n">
        <v>0.01283674477342658</v>
      </c>
      <c r="Q2637" s="27">
        <f>IF(O2637&gt;0,O2637,"")</f>
        <v/>
      </c>
      <c r="R2637" s="28">
        <f>IF(O2637&gt;0,P2637,"")</f>
        <v/>
      </c>
    </row>
    <row r="2638">
      <c r="A2638" t="inlineStr">
        <is>
          <t>450447</t>
        </is>
      </c>
      <c r="B2638" t="inlineStr">
        <is>
          <t>Navarro Regional Hospital</t>
        </is>
      </c>
      <c r="C2638" t="inlineStr">
        <is>
          <t>Texas</t>
        </is>
      </c>
      <c r="D2638" t="inlineStr">
        <is>
          <t>TX</t>
        </is>
      </c>
      <c r="E2638" t="inlineStr">
        <is>
          <t>West South Central</t>
        </is>
      </c>
      <c r="F2638" t="inlineStr">
        <is>
          <t>Rural Referral Center (RRC)</t>
        </is>
      </c>
      <c r="G2638" s="16" t="n">
        <v>0.9721</v>
      </c>
      <c r="H2638" s="16" t="n">
        <v>0.9404</v>
      </c>
      <c r="I2638" s="16" t="n">
        <v>1.5175</v>
      </c>
      <c r="J2638" s="16" t="n">
        <v>1.505</v>
      </c>
      <c r="K2638" s="17" t="n">
        <v>515</v>
      </c>
      <c r="L2638" s="16" t="n">
        <v>1</v>
      </c>
      <c r="M2638" s="18" t="n">
        <v>5185963.267301832</v>
      </c>
      <c r="N2638" s="18" t="n">
        <v>5201058.062009081</v>
      </c>
      <c r="O2638" s="19" t="n">
        <v>15094.79470724892</v>
      </c>
      <c r="P2638" s="20" t="n">
        <v>0.00291070220308415</v>
      </c>
      <c r="Q2638" s="27">
        <f>IF(O2638&gt;0,O2638,"")</f>
        <v/>
      </c>
      <c r="R2638" s="28">
        <f>IF(O2638&gt;0,P2638,"")</f>
        <v/>
      </c>
    </row>
    <row r="2639">
      <c r="A2639" t="inlineStr">
        <is>
          <t>450451</t>
        </is>
      </c>
      <c r="B2639" t="inlineStr">
        <is>
          <t>Glen Rose Medical Center</t>
        </is>
      </c>
      <c r="C2639" t="inlineStr">
        <is>
          <t>Texas</t>
        </is>
      </c>
      <c r="D2639" t="inlineStr">
        <is>
          <t>TX</t>
        </is>
      </c>
      <c r="E2639" t="inlineStr">
        <is>
          <t>West South Central</t>
        </is>
      </c>
      <c r="F2639" t="inlineStr">
        <is>
          <t>IPPS</t>
        </is>
      </c>
      <c r="G2639" s="16" t="n">
        <v>0.9721</v>
      </c>
      <c r="H2639" s="16" t="n">
        <v>0.9235</v>
      </c>
      <c r="I2639" s="16" t="n">
        <v>1.1925</v>
      </c>
      <c r="J2639" s="16" t="n">
        <v>1.1793</v>
      </c>
      <c r="K2639" s="17" t="n">
        <v>101</v>
      </c>
      <c r="L2639" s="16" t="n">
        <v>1</v>
      </c>
      <c r="M2639" s="18" t="n">
        <v>799232.7452497572</v>
      </c>
      <c r="N2639" s="18" t="n">
        <v>790574.1532452009</v>
      </c>
      <c r="O2639" s="19" t="n">
        <v>-8658.592004556325</v>
      </c>
      <c r="P2639" s="20" t="n">
        <v>-0.01083363019848561</v>
      </c>
      <c r="Q2639" s="27">
        <f>IF(O2639&gt;0,O2639,"")</f>
        <v/>
      </c>
      <c r="R2639" s="28">
        <f>IF(O2639&gt;0,P2639,"")</f>
        <v/>
      </c>
    </row>
    <row r="2640">
      <c r="A2640" t="inlineStr">
        <is>
          <t>450460</t>
        </is>
      </c>
      <c r="B2640" t="inlineStr">
        <is>
          <t>Tyler County Hospital</t>
        </is>
      </c>
      <c r="C2640" t="inlineStr">
        <is>
          <t>Texas</t>
        </is>
      </c>
      <c r="D2640" t="inlineStr">
        <is>
          <t>TX</t>
        </is>
      </c>
      <c r="E2640" t="inlineStr">
        <is>
          <t>West South Central</t>
        </is>
      </c>
      <c r="F2640" t="inlineStr">
        <is>
          <t>Sole Community Hospital (SCH)</t>
        </is>
      </c>
      <c r="G2640" s="16" t="n">
        <v>0.9721</v>
      </c>
      <c r="H2640" s="16" t="n">
        <v>0.9235</v>
      </c>
      <c r="I2640" s="16" t="n">
        <v>1.1362</v>
      </c>
      <c r="J2640" s="16" t="n">
        <v>1.1227</v>
      </c>
      <c r="K2640" s="17" t="n">
        <v>67</v>
      </c>
      <c r="L2640" s="16" t="n">
        <v>1</v>
      </c>
      <c r="M2640" s="18" t="n">
        <v>505153.1845090883</v>
      </c>
      <c r="N2640" s="18" t="n">
        <v>499269.9925517313</v>
      </c>
      <c r="O2640" s="19" t="n">
        <v>-5883.191957357049</v>
      </c>
      <c r="P2640" s="20" t="n">
        <v>-0.01164635231009061</v>
      </c>
      <c r="Q2640" s="27">
        <f>IF(O2640&gt;0,O2640,"")</f>
        <v/>
      </c>
      <c r="R2640" s="28">
        <f>IF(O2640&gt;0,P2640,"")</f>
        <v/>
      </c>
    </row>
    <row r="2641">
      <c r="A2641" t="inlineStr">
        <is>
          <t>450462</t>
        </is>
      </c>
      <c r="B2641" t="inlineStr">
        <is>
          <t>Texas Health Presbyterian Hospital  Dallas</t>
        </is>
      </c>
      <c r="C2641" t="inlineStr">
        <is>
          <t>Texas</t>
        </is>
      </c>
      <c r="D2641" t="inlineStr">
        <is>
          <t>TX</t>
        </is>
      </c>
      <c r="E2641" t="inlineStr">
        <is>
          <t>West South Central</t>
        </is>
      </c>
      <c r="F2641" t="inlineStr">
        <is>
          <t>Rural Referral Center (RRC)</t>
        </is>
      </c>
      <c r="G2641" s="16" t="n">
        <v>0.9721</v>
      </c>
      <c r="H2641" s="16" t="n">
        <v>0.9404</v>
      </c>
      <c r="I2641" s="16" t="n">
        <v>2.2764</v>
      </c>
      <c r="J2641" s="16" t="n">
        <v>2.2832</v>
      </c>
      <c r="K2641" s="17" t="n">
        <v>6062</v>
      </c>
      <c r="L2641" s="16" t="n">
        <v>1</v>
      </c>
      <c r="M2641" s="18" t="n">
        <v>91571012.55652325</v>
      </c>
      <c r="N2641" s="18" t="n">
        <v>92876931.98805267</v>
      </c>
      <c r="O2641" s="19" t="n">
        <v>1305919.431529418</v>
      </c>
      <c r="P2641" s="20" t="n">
        <v>0.01426127543062084</v>
      </c>
      <c r="Q2641" s="27">
        <f>IF(O2641&gt;0,O2641,"")</f>
        <v/>
      </c>
      <c r="R2641" s="28">
        <f>IF(O2641&gt;0,P2641,"")</f>
        <v/>
      </c>
    </row>
    <row r="2642">
      <c r="A2642" t="inlineStr">
        <is>
          <t>450465</t>
        </is>
      </c>
      <c r="B2642" t="inlineStr">
        <is>
          <t>Matagorda Regional Medical Center</t>
        </is>
      </c>
      <c r="C2642" t="inlineStr">
        <is>
          <t>Texas</t>
        </is>
      </c>
      <c r="D2642" t="inlineStr">
        <is>
          <t>TX</t>
        </is>
      </c>
      <c r="E2642" t="inlineStr">
        <is>
          <t>West South Central</t>
        </is>
      </c>
      <c r="F2642" t="inlineStr">
        <is>
          <t>Sole Community Hospital (SCH)</t>
        </is>
      </c>
      <c r="G2642" s="16" t="n">
        <v>0.9863</v>
      </c>
      <c r="H2642" s="16" t="n">
        <v>0.9370000000000001</v>
      </c>
      <c r="I2642" s="16" t="n">
        <v>1.4607</v>
      </c>
      <c r="J2642" s="16" t="n">
        <v>1.4543</v>
      </c>
      <c r="K2642" s="17" t="n">
        <v>317</v>
      </c>
      <c r="L2642" s="16" t="n">
        <v>1</v>
      </c>
      <c r="M2642" s="18" t="n">
        <v>3100182.823210135</v>
      </c>
      <c r="N2642" s="18" t="n">
        <v>3086807.717721271</v>
      </c>
      <c r="O2642" s="19" t="n">
        <v>-13375.10548886377</v>
      </c>
      <c r="P2642" s="20" t="n">
        <v>-0.004314295721119538</v>
      </c>
      <c r="Q2642" s="27">
        <f>IF(O2642&gt;0,O2642,"")</f>
        <v/>
      </c>
      <c r="R2642" s="28">
        <f>IF(O2642&gt;0,P2642,"")</f>
        <v/>
      </c>
    </row>
    <row r="2643">
      <c r="A2643" t="inlineStr">
        <is>
          <t>450469</t>
        </is>
      </c>
      <c r="B2643" t="inlineStr">
        <is>
          <t>Ahs Sherman Medical Center</t>
        </is>
      </c>
      <c r="C2643" t="inlineStr">
        <is>
          <t>Texas</t>
        </is>
      </c>
      <c r="D2643" t="inlineStr">
        <is>
          <t>TX</t>
        </is>
      </c>
      <c r="E2643" t="inlineStr">
        <is>
          <t>West South Central</t>
        </is>
      </c>
      <c r="F2643" t="inlineStr">
        <is>
          <t>IPPS</t>
        </is>
      </c>
      <c r="G2643" s="16" t="n">
        <v>0.9776</v>
      </c>
      <c r="H2643" s="16" t="n">
        <v>0.9287</v>
      </c>
      <c r="I2643" s="16" t="n">
        <v>1.5087</v>
      </c>
      <c r="J2643" s="16" t="n">
        <v>1.5008</v>
      </c>
      <c r="K2643" s="17" t="n">
        <v>422</v>
      </c>
      <c r="L2643" s="16" t="n">
        <v>1</v>
      </c>
      <c r="M2643" s="18" t="n">
        <v>4239486.460771228</v>
      </c>
      <c r="N2643" s="18" t="n">
        <v>4217932.363246911</v>
      </c>
      <c r="O2643" s="19" t="n">
        <v>-21554.09752431698</v>
      </c>
      <c r="P2643" s="20" t="n">
        <v>-0.005084129345325462</v>
      </c>
      <c r="Q2643" s="27">
        <f>IF(O2643&gt;0,O2643,"")</f>
        <v/>
      </c>
      <c r="R2643" s="28">
        <f>IF(O2643&gt;0,P2643,"")</f>
        <v/>
      </c>
    </row>
    <row r="2644">
      <c r="A2644" t="inlineStr">
        <is>
          <t>450475</t>
        </is>
      </c>
      <c r="B2644" t="inlineStr">
        <is>
          <t>Ut Health East Texas Henderson Hospital</t>
        </is>
      </c>
      <c r="C2644" t="inlineStr">
        <is>
          <t>Texas</t>
        </is>
      </c>
      <c r="D2644" t="inlineStr">
        <is>
          <t>TX</t>
        </is>
      </c>
      <c r="E2644" t="inlineStr">
        <is>
          <t>West South Central</t>
        </is>
      </c>
      <c r="F2644" t="inlineStr">
        <is>
          <t>IPPS</t>
        </is>
      </c>
      <c r="G2644" s="16" t="n">
        <v>0.9721</v>
      </c>
      <c r="H2644" s="16" t="n">
        <v>0.9235</v>
      </c>
      <c r="I2644" s="16" t="n">
        <v>1.2862</v>
      </c>
      <c r="J2644" s="16" t="n">
        <v>1.2812</v>
      </c>
      <c r="K2644" s="17" t="n">
        <v>222</v>
      </c>
      <c r="L2644" s="16" t="n">
        <v>1</v>
      </c>
      <c r="M2644" s="18" t="n">
        <v>1894763.400300831</v>
      </c>
      <c r="N2644" s="18" t="n">
        <v>1887847.215461603</v>
      </c>
      <c r="O2644" s="19" t="n">
        <v>-6916.184839227237</v>
      </c>
      <c r="P2644" s="20" t="n">
        <v>-0.003650157501527187</v>
      </c>
      <c r="Q2644" s="27">
        <f>IF(O2644&gt;0,O2644,"")</f>
        <v/>
      </c>
      <c r="R2644" s="28">
        <f>IF(O2644&gt;0,P2644,"")</f>
        <v/>
      </c>
    </row>
    <row r="2645">
      <c r="A2645" t="inlineStr">
        <is>
          <t>450484</t>
        </is>
      </c>
      <c r="B2645" t="inlineStr">
        <is>
          <t>Woodland Heights Medical Center</t>
        </is>
      </c>
      <c r="C2645" t="inlineStr">
        <is>
          <t>Texas</t>
        </is>
      </c>
      <c r="D2645" t="inlineStr">
        <is>
          <t>TX</t>
        </is>
      </c>
      <c r="E2645" t="inlineStr">
        <is>
          <t>West South Central</t>
        </is>
      </c>
      <c r="F2645" t="inlineStr">
        <is>
          <t>Rural Referral Center (RRC)</t>
        </is>
      </c>
      <c r="G2645" s="16" t="n">
        <v>0.9721</v>
      </c>
      <c r="H2645" s="16" t="n">
        <v>0.9235</v>
      </c>
      <c r="I2645" s="16" t="n">
        <v>1.6633</v>
      </c>
      <c r="J2645" s="16" t="n">
        <v>1.664</v>
      </c>
      <c r="K2645" s="17" t="n">
        <v>1647</v>
      </c>
      <c r="L2645" s="16" t="n">
        <v>1</v>
      </c>
      <c r="M2645" s="18" t="n">
        <v>18178485.33583617</v>
      </c>
      <c r="N2645" s="18" t="n">
        <v>18190467.48639295</v>
      </c>
      <c r="O2645" s="19" t="n">
        <v>11982.15055677295</v>
      </c>
      <c r="P2645" s="20" t="n">
        <v>0.0006591391051240075</v>
      </c>
      <c r="Q2645" s="27">
        <f>IF(O2645&gt;0,O2645,"")</f>
        <v/>
      </c>
      <c r="R2645" s="28">
        <f>IF(O2645&gt;0,P2645,"")</f>
        <v/>
      </c>
    </row>
    <row r="2646">
      <c r="A2646" t="inlineStr">
        <is>
          <t>450489</t>
        </is>
      </c>
      <c r="B2646" t="inlineStr">
        <is>
          <t>Medical Arts Hospital</t>
        </is>
      </c>
      <c r="C2646" t="inlineStr">
        <is>
          <t>Texas</t>
        </is>
      </c>
      <c r="D2646" t="inlineStr">
        <is>
          <t>TX</t>
        </is>
      </c>
      <c r="E2646" t="inlineStr">
        <is>
          <t>West South Central</t>
        </is>
      </c>
      <c r="F2646" t="inlineStr">
        <is>
          <t>Sole Community Hospital (SCH)</t>
        </is>
      </c>
      <c r="G2646" s="16" t="n">
        <v>0.9721</v>
      </c>
      <c r="H2646" s="16" t="n">
        <v>0.9235</v>
      </c>
      <c r="I2646" s="16" t="n">
        <v>0.9249000000000001</v>
      </c>
      <c r="J2646" s="16" t="n">
        <v>0.9111</v>
      </c>
      <c r="K2646" s="17" t="n">
        <v>52</v>
      </c>
      <c r="L2646" s="16" t="n">
        <v>1</v>
      </c>
      <c r="M2646" s="18" t="n">
        <v>319147.6350643504</v>
      </c>
      <c r="N2646" s="18" t="n">
        <v>314460.6657341495</v>
      </c>
      <c r="O2646" s="19" t="n">
        <v>-4686.969330200984</v>
      </c>
      <c r="P2646" s="20" t="n">
        <v>-0.01468589710607111</v>
      </c>
      <c r="Q2646" s="27">
        <f>IF(O2646&gt;0,O2646,"")</f>
        <v/>
      </c>
      <c r="R2646" s="28">
        <f>IF(O2646&gt;0,P2646,"")</f>
        <v/>
      </c>
    </row>
    <row r="2647">
      <c r="A2647" t="inlineStr">
        <is>
          <t>450508</t>
        </is>
      </c>
      <c r="B2647" t="inlineStr">
        <is>
          <t>Nacogdoches Memorial Hospital</t>
        </is>
      </c>
      <c r="C2647" t="inlineStr">
        <is>
          <t>Texas</t>
        </is>
      </c>
      <c r="D2647" t="inlineStr">
        <is>
          <t>TX</t>
        </is>
      </c>
      <c r="E2647" t="inlineStr">
        <is>
          <t>West South Central</t>
        </is>
      </c>
      <c r="F2647" t="inlineStr">
        <is>
          <t>Rural Referral Center (RRC)</t>
        </is>
      </c>
      <c r="G2647" s="16" t="n">
        <v>0.9721</v>
      </c>
      <c r="H2647" s="16" t="n">
        <v>0.9235</v>
      </c>
      <c r="I2647" s="16" t="n">
        <v>1.6315</v>
      </c>
      <c r="J2647" s="16" t="n">
        <v>1.6228</v>
      </c>
      <c r="K2647" s="17" t="n">
        <v>410</v>
      </c>
      <c r="L2647" s="16" t="n">
        <v>1</v>
      </c>
      <c r="M2647" s="18" t="n">
        <v>4438788.399350241</v>
      </c>
      <c r="N2647" s="18" t="n">
        <v>4416170.120329713</v>
      </c>
      <c r="O2647" s="19" t="n">
        <v>-22618.27902052831</v>
      </c>
      <c r="P2647" s="20" t="n">
        <v>-0.005095597488683898</v>
      </c>
      <c r="Q2647" s="27">
        <f>IF(O2647&gt;0,O2647,"")</f>
        <v/>
      </c>
      <c r="R2647" s="28">
        <f>IF(O2647&gt;0,P2647,"")</f>
        <v/>
      </c>
    </row>
    <row r="2648">
      <c r="A2648" t="inlineStr">
        <is>
          <t>450518</t>
        </is>
      </c>
      <c r="B2648" t="inlineStr">
        <is>
          <t>Hsa Port Arthur, Llc</t>
        </is>
      </c>
      <c r="C2648" t="inlineStr">
        <is>
          <t>Texas</t>
        </is>
      </c>
      <c r="D2648" t="inlineStr">
        <is>
          <t>TX</t>
        </is>
      </c>
      <c r="E2648" t="inlineStr">
        <is>
          <t>West South Central</t>
        </is>
      </c>
      <c r="F2648" t="inlineStr">
        <is>
          <t>IPPS</t>
        </is>
      </c>
      <c r="G2648" s="16" t="n">
        <v>0.9721</v>
      </c>
      <c r="H2648" s="16" t="n">
        <v>0.9235</v>
      </c>
      <c r="I2648" s="16" t="n">
        <v>1.3774</v>
      </c>
      <c r="J2648" s="16" t="n">
        <v>1.3635</v>
      </c>
      <c r="K2648" s="17" t="n">
        <v>558</v>
      </c>
      <c r="L2648" s="16" t="n">
        <v>1</v>
      </c>
      <c r="M2648" s="18" t="n">
        <v>5100206.789840088</v>
      </c>
      <c r="N2648" s="18" t="n">
        <v>5049940.724494275</v>
      </c>
      <c r="O2648" s="19" t="n">
        <v>-50266.06534581352</v>
      </c>
      <c r="P2648" s="20" t="n">
        <v>-0.009855691625278112</v>
      </c>
      <c r="Q2648" s="27">
        <f>IF(O2648&gt;0,O2648,"")</f>
        <v/>
      </c>
      <c r="R2648" s="28">
        <f>IF(O2648&gt;0,P2648,"")</f>
        <v/>
      </c>
    </row>
    <row r="2649">
      <c r="A2649" t="inlineStr">
        <is>
          <t>450537</t>
        </is>
      </c>
      <c r="B2649" t="inlineStr">
        <is>
          <t>Methodist Richardson Medical Center</t>
        </is>
      </c>
      <c r="C2649" t="inlineStr">
        <is>
          <t>Texas</t>
        </is>
      </c>
      <c r="D2649" t="inlineStr">
        <is>
          <t>TX</t>
        </is>
      </c>
      <c r="E2649" t="inlineStr">
        <is>
          <t>West South Central</t>
        </is>
      </c>
      <c r="F2649" t="inlineStr">
        <is>
          <t>IPPS</t>
        </is>
      </c>
      <c r="G2649" s="16" t="n">
        <v>0.9721</v>
      </c>
      <c r="H2649" s="16" t="n">
        <v>0.9404</v>
      </c>
      <c r="I2649" s="16" t="n">
        <v>2.1208</v>
      </c>
      <c r="J2649" s="16" t="n">
        <v>2.1173</v>
      </c>
      <c r="K2649" s="17" t="n">
        <v>2928</v>
      </c>
      <c r="L2649" s="16" t="n">
        <v>1</v>
      </c>
      <c r="M2649" s="18" t="n">
        <v>41206364.00220858</v>
      </c>
      <c r="N2649" s="18" t="n">
        <v>41600777.06954511</v>
      </c>
      <c r="O2649" s="19" t="n">
        <v>394413.0673365369</v>
      </c>
      <c r="P2649" s="20" t="n">
        <v>0.009571654206505509</v>
      </c>
      <c r="Q2649" s="27">
        <f>IF(O2649&gt;0,O2649,"")</f>
        <v/>
      </c>
      <c r="R2649" s="28">
        <f>IF(O2649&gt;0,P2649,"")</f>
        <v/>
      </c>
    </row>
    <row r="2650">
      <c r="A2650" t="inlineStr">
        <is>
          <t>450539</t>
        </is>
      </c>
      <c r="B2650" t="inlineStr">
        <is>
          <t>Covenant Hospital Plainview</t>
        </is>
      </c>
      <c r="C2650" t="inlineStr">
        <is>
          <t>Texas</t>
        </is>
      </c>
      <c r="D2650" t="inlineStr">
        <is>
          <t>TX</t>
        </is>
      </c>
      <c r="E2650" t="inlineStr">
        <is>
          <t>West South Central</t>
        </is>
      </c>
      <c r="F2650" t="inlineStr">
        <is>
          <t>Sole Community Hospital (SCH)</t>
        </is>
      </c>
      <c r="G2650" s="16" t="n">
        <v>0.9721</v>
      </c>
      <c r="H2650" s="16" t="n">
        <v>0.9235</v>
      </c>
      <c r="I2650" s="16" t="n">
        <v>1.5179</v>
      </c>
      <c r="J2650" s="16" t="n">
        <v>1.5057</v>
      </c>
      <c r="K2650" s="17" t="n">
        <v>275</v>
      </c>
      <c r="L2650" s="16" t="n">
        <v>1</v>
      </c>
      <c r="M2650" s="18" t="n">
        <v>2769933.624792052</v>
      </c>
      <c r="N2650" s="18" t="n">
        <v>2748324.968737598</v>
      </c>
      <c r="O2650" s="19" t="n">
        <v>-21608.65605445439</v>
      </c>
      <c r="P2650" s="20" t="n">
        <v>-0.00780114579679743</v>
      </c>
      <c r="Q2650" s="27">
        <f>IF(O2650&gt;0,O2650,"")</f>
        <v/>
      </c>
      <c r="R2650" s="28">
        <f>IF(O2650&gt;0,P2650,"")</f>
        <v/>
      </c>
    </row>
    <row r="2651">
      <c r="A2651" t="inlineStr">
        <is>
          <t>450563</t>
        </is>
      </c>
      <c r="B2651" t="inlineStr">
        <is>
          <t>Baylor Scott &amp; White Medical Center  Grapevine</t>
        </is>
      </c>
      <c r="C2651" t="inlineStr">
        <is>
          <t>Texas</t>
        </is>
      </c>
      <c r="D2651" t="inlineStr">
        <is>
          <t>TX</t>
        </is>
      </c>
      <c r="E2651" t="inlineStr">
        <is>
          <t>West South Central</t>
        </is>
      </c>
      <c r="F2651" t="inlineStr">
        <is>
          <t>IPPS</t>
        </is>
      </c>
      <c r="G2651" s="16" t="n">
        <v>0.9748</v>
      </c>
      <c r="H2651" s="16" t="n">
        <v>0.9261</v>
      </c>
      <c r="I2651" s="16" t="n">
        <v>1.6555</v>
      </c>
      <c r="J2651" s="16" t="n">
        <v>1.6499</v>
      </c>
      <c r="K2651" s="17" t="n">
        <v>4077</v>
      </c>
      <c r="L2651" s="16" t="n">
        <v>1</v>
      </c>
      <c r="M2651" s="18" t="n">
        <v>44864474.04222795</v>
      </c>
      <c r="N2651" s="18" t="n">
        <v>44722862.51226063</v>
      </c>
      <c r="O2651" s="19" t="n">
        <v>-141611.5299673229</v>
      </c>
      <c r="P2651" s="20" t="n">
        <v>-0.003156429067552055</v>
      </c>
      <c r="Q2651" s="27">
        <f>IF(O2651&gt;0,O2651,"")</f>
        <v/>
      </c>
      <c r="R2651" s="28">
        <f>IF(O2651&gt;0,P2651,"")</f>
        <v/>
      </c>
    </row>
    <row r="2652">
      <c r="A2652" t="inlineStr">
        <is>
          <t>450565</t>
        </is>
      </c>
      <c r="B2652" t="inlineStr">
        <is>
          <t>Palo Pinto General Hospital</t>
        </is>
      </c>
      <c r="C2652" t="inlineStr">
        <is>
          <t>Texas</t>
        </is>
      </c>
      <c r="D2652" t="inlineStr">
        <is>
          <t>TX</t>
        </is>
      </c>
      <c r="E2652" t="inlineStr">
        <is>
          <t>West South Central</t>
        </is>
      </c>
      <c r="F2652" t="inlineStr">
        <is>
          <t>IPPS</t>
        </is>
      </c>
      <c r="G2652" s="16" t="n">
        <v>0.9721</v>
      </c>
      <c r="H2652" s="16" t="n">
        <v>0.9235</v>
      </c>
      <c r="I2652" s="16" t="n">
        <v>1.3787</v>
      </c>
      <c r="J2652" s="16" t="n">
        <v>1.3638</v>
      </c>
      <c r="K2652" s="17" t="n">
        <v>272</v>
      </c>
      <c r="L2652" s="16" t="n">
        <v>1</v>
      </c>
      <c r="M2652" s="18" t="n">
        <v>2488468.726223954</v>
      </c>
      <c r="N2652" s="18" t="n">
        <v>2462161.461894738</v>
      </c>
      <c r="O2652" s="19" t="n">
        <v>-26307.26432921598</v>
      </c>
      <c r="P2652" s="20" t="n">
        <v>-0.01057166764925958</v>
      </c>
      <c r="Q2652" s="27">
        <f>IF(O2652&gt;0,O2652,"")</f>
        <v/>
      </c>
      <c r="R2652" s="28">
        <f>IF(O2652&gt;0,P2652,"")</f>
        <v/>
      </c>
    </row>
    <row r="2653">
      <c r="A2653" t="inlineStr">
        <is>
          <t>450571</t>
        </is>
      </c>
      <c r="B2653" t="inlineStr">
        <is>
          <t>Shannon Medical Center</t>
        </is>
      </c>
      <c r="C2653" t="inlineStr">
        <is>
          <t>Texas</t>
        </is>
      </c>
      <c r="D2653" t="inlineStr">
        <is>
          <t>TX</t>
        </is>
      </c>
      <c r="E2653" t="inlineStr">
        <is>
          <t>West South Central</t>
        </is>
      </c>
      <c r="F2653" t="inlineStr">
        <is>
          <t>SCH/RRC</t>
        </is>
      </c>
      <c r="G2653" s="16" t="n">
        <v>0.9721</v>
      </c>
      <c r="H2653" s="16" t="n">
        <v>0.9235</v>
      </c>
      <c r="I2653" s="16" t="n">
        <v>1.7048</v>
      </c>
      <c r="J2653" s="16" t="n">
        <v>1.7014</v>
      </c>
      <c r="K2653" s="17" t="n">
        <v>4715</v>
      </c>
      <c r="L2653" s="16" t="n">
        <v>1</v>
      </c>
      <c r="M2653" s="18" t="n">
        <v>53339463.27118685</v>
      </c>
      <c r="N2653" s="18" t="n">
        <v>53245764.22934632</v>
      </c>
      <c r="O2653" s="19" t="n">
        <v>-93699.04184053093</v>
      </c>
      <c r="P2653" s="20" t="n">
        <v>-0.001756655131007771</v>
      </c>
      <c r="Q2653" s="27">
        <f>IF(O2653&gt;0,O2653,"")</f>
        <v/>
      </c>
      <c r="R2653" s="28">
        <f>IF(O2653&gt;0,P2653,"")</f>
        <v/>
      </c>
    </row>
    <row r="2654">
      <c r="A2654" t="inlineStr">
        <is>
          <t>450573</t>
        </is>
      </c>
      <c r="B2654" t="inlineStr">
        <is>
          <t>Christus Jasper Memorial Hospital</t>
        </is>
      </c>
      <c r="C2654" t="inlineStr">
        <is>
          <t>Texas</t>
        </is>
      </c>
      <c r="D2654" t="inlineStr">
        <is>
          <t>TX</t>
        </is>
      </c>
      <c r="E2654" t="inlineStr">
        <is>
          <t>West South Central</t>
        </is>
      </c>
      <c r="F2654" t="inlineStr">
        <is>
          <t>Sole Community Hospital (SCH)</t>
        </is>
      </c>
      <c r="G2654" s="16" t="n">
        <v>0.9721</v>
      </c>
      <c r="H2654" s="16" t="n">
        <v>0.9235</v>
      </c>
      <c r="I2654" s="16" t="n">
        <v>1.323</v>
      </c>
      <c r="J2654" s="16" t="n">
        <v>1.3033</v>
      </c>
      <c r="K2654" s="17" t="n">
        <v>158</v>
      </c>
      <c r="L2654" s="16" t="n">
        <v>1</v>
      </c>
      <c r="M2654" s="18" t="n">
        <v>1387108.517927955</v>
      </c>
      <c r="N2654" s="18" t="n">
        <v>1366779.390358824</v>
      </c>
      <c r="O2654" s="19" t="n">
        <v>-20329.12756913109</v>
      </c>
      <c r="P2654" s="20" t="n">
        <v>-0.01465575858441016</v>
      </c>
      <c r="Q2654" s="27">
        <f>IF(O2654&gt;0,O2654,"")</f>
        <v/>
      </c>
      <c r="R2654" s="28">
        <f>IF(O2654&gt;0,P2654,"")</f>
        <v/>
      </c>
    </row>
    <row r="2655">
      <c r="A2655" t="inlineStr">
        <is>
          <t>450584</t>
        </is>
      </c>
      <c r="B2655" t="inlineStr">
        <is>
          <t>Wilbarger General Hospital</t>
        </is>
      </c>
      <c r="C2655" t="inlineStr">
        <is>
          <t>Texas</t>
        </is>
      </c>
      <c r="D2655" t="inlineStr">
        <is>
          <t>TX</t>
        </is>
      </c>
      <c r="E2655" t="inlineStr">
        <is>
          <t>West South Central</t>
        </is>
      </c>
      <c r="F2655" t="inlineStr">
        <is>
          <t>Sole Community Hospital (SCH)</t>
        </is>
      </c>
      <c r="G2655" s="16" t="n">
        <v>0.9721</v>
      </c>
      <c r="H2655" s="16" t="n">
        <v>0.9235</v>
      </c>
      <c r="I2655" s="16" t="n">
        <v>1.5823</v>
      </c>
      <c r="J2655" s="16" t="n">
        <v>1.5677</v>
      </c>
      <c r="K2655" s="17" t="n">
        <v>238</v>
      </c>
      <c r="L2655" s="16" t="n">
        <v>1</v>
      </c>
      <c r="M2655" s="18" t="n">
        <v>2498959.931323814</v>
      </c>
      <c r="N2655" s="18" t="n">
        <v>2476491.573790757</v>
      </c>
      <c r="O2655" s="19" t="n">
        <v>-22468.35753305722</v>
      </c>
      <c r="P2655" s="20" t="n">
        <v>-0.008991083550969423</v>
      </c>
      <c r="Q2655" s="27">
        <f>IF(O2655&gt;0,O2655,"")</f>
        <v/>
      </c>
      <c r="R2655" s="28">
        <f>IF(O2655&gt;0,P2655,"")</f>
        <v/>
      </c>
    </row>
    <row r="2656">
      <c r="A2656" t="inlineStr">
        <is>
          <t>450587</t>
        </is>
      </c>
      <c r="B2656" t="inlineStr">
        <is>
          <t>Hendrick Medical Center Brownwood</t>
        </is>
      </c>
      <c r="C2656" t="inlineStr">
        <is>
          <t>Texas</t>
        </is>
      </c>
      <c r="D2656" t="inlineStr">
        <is>
          <t>TX</t>
        </is>
      </c>
      <c r="E2656" t="inlineStr">
        <is>
          <t>West South Central</t>
        </is>
      </c>
      <c r="F2656" t="inlineStr">
        <is>
          <t>Sole Community Hospital (SCH)</t>
        </is>
      </c>
      <c r="G2656" s="16" t="n">
        <v>0.9721</v>
      </c>
      <c r="H2656" s="16" t="n">
        <v>0.9704</v>
      </c>
      <c r="I2656" s="16" t="n">
        <v>1.5872</v>
      </c>
      <c r="J2656" s="16" t="n">
        <v>1.5832</v>
      </c>
      <c r="K2656" s="17" t="n">
        <v>1342</v>
      </c>
      <c r="L2656" s="16" t="n">
        <v>1</v>
      </c>
      <c r="M2656" s="18" t="n">
        <v>14134409.78222369</v>
      </c>
      <c r="N2656" s="18" t="n">
        <v>14532626.85324344</v>
      </c>
      <c r="O2656" s="19" t="n">
        <v>398217.071019752</v>
      </c>
      <c r="P2656" s="20" t="n">
        <v>0.02817359034832671</v>
      </c>
      <c r="Q2656" s="27">
        <f>IF(O2656&gt;0,O2656,"")</f>
        <v/>
      </c>
      <c r="R2656" s="28">
        <f>IF(O2656&gt;0,P2656,"")</f>
        <v/>
      </c>
    </row>
    <row r="2657">
      <c r="A2657" t="inlineStr">
        <is>
          <t>450596</t>
        </is>
      </c>
      <c r="B2657" t="inlineStr">
        <is>
          <t>Lake Granbury Medical Center</t>
        </is>
      </c>
      <c r="C2657" t="inlineStr">
        <is>
          <t>Texas</t>
        </is>
      </c>
      <c r="D2657" t="inlineStr">
        <is>
          <t>TX</t>
        </is>
      </c>
      <c r="E2657" t="inlineStr">
        <is>
          <t>West South Central</t>
        </is>
      </c>
      <c r="F2657" t="inlineStr">
        <is>
          <t>IPPS</t>
        </is>
      </c>
      <c r="G2657" s="16" t="n">
        <v>1.0017</v>
      </c>
      <c r="H2657" s="16" t="n">
        <v>0.9516</v>
      </c>
      <c r="I2657" s="16" t="n">
        <v>1.6008</v>
      </c>
      <c r="J2657" s="16" t="n">
        <v>1.5954</v>
      </c>
      <c r="K2657" s="17" t="n">
        <v>904</v>
      </c>
      <c r="L2657" s="16" t="n">
        <v>1</v>
      </c>
      <c r="M2657" s="18" t="n">
        <v>9782822.616891721</v>
      </c>
      <c r="N2657" s="18" t="n">
        <v>9747791.023254421</v>
      </c>
      <c r="O2657" s="19" t="n">
        <v>-35031.59363730066</v>
      </c>
      <c r="P2657" s="20" t="n">
        <v>-0.003580929043608805</v>
      </c>
      <c r="Q2657" s="27">
        <f>IF(O2657&gt;0,O2657,"")</f>
        <v/>
      </c>
      <c r="R2657" s="28">
        <f>IF(O2657&gt;0,P2657,"")</f>
        <v/>
      </c>
    </row>
    <row r="2658">
      <c r="A2658" t="inlineStr">
        <is>
          <t>450597</t>
        </is>
      </c>
      <c r="B2658" t="inlineStr">
        <is>
          <t>Cuero Regional Hospital</t>
        </is>
      </c>
      <c r="C2658" t="inlineStr">
        <is>
          <t>Texas</t>
        </is>
      </c>
      <c r="D2658" t="inlineStr">
        <is>
          <t>TX</t>
        </is>
      </c>
      <c r="E2658" t="inlineStr">
        <is>
          <t>West South Central</t>
        </is>
      </c>
      <c r="F2658" t="inlineStr">
        <is>
          <t>IPPS</t>
        </is>
      </c>
      <c r="G2658" s="16" t="n">
        <v>0.9721</v>
      </c>
      <c r="H2658" s="16" t="n">
        <v>0.9235</v>
      </c>
      <c r="I2658" s="16" t="n">
        <v>1.3709</v>
      </c>
      <c r="J2658" s="16" t="n">
        <v>1.3588</v>
      </c>
      <c r="K2658" s="17" t="n">
        <v>93</v>
      </c>
      <c r="L2658" s="16" t="n">
        <v>1</v>
      </c>
      <c r="M2658" s="18" t="n">
        <v>846023.1218469309</v>
      </c>
      <c r="N2658" s="18" t="n">
        <v>838755.5869017016</v>
      </c>
      <c r="O2658" s="19" t="n">
        <v>-7267.534945229301</v>
      </c>
      <c r="P2658" s="20" t="n">
        <v>-0.008590232060518318</v>
      </c>
      <c r="Q2658" s="27">
        <f>IF(O2658&gt;0,O2658,"")</f>
        <v/>
      </c>
      <c r="R2658" s="28">
        <f>IF(O2658&gt;0,P2658,"")</f>
        <v/>
      </c>
    </row>
    <row r="2659">
      <c r="A2659" t="inlineStr">
        <is>
          <t>450604</t>
        </is>
      </c>
      <c r="B2659" t="inlineStr">
        <is>
          <t>Hill Country Memorial Hospital</t>
        </is>
      </c>
      <c r="C2659" t="inlineStr">
        <is>
          <t>Texas</t>
        </is>
      </c>
      <c r="D2659" t="inlineStr">
        <is>
          <t>TX</t>
        </is>
      </c>
      <c r="E2659" t="inlineStr">
        <is>
          <t>West South Central</t>
        </is>
      </c>
      <c r="F2659" t="inlineStr">
        <is>
          <t>IPPS</t>
        </is>
      </c>
      <c r="G2659" s="16" t="n">
        <v>0.9721</v>
      </c>
      <c r="H2659" s="16" t="n">
        <v>0.9235</v>
      </c>
      <c r="I2659" s="16" t="n">
        <v>1.5973</v>
      </c>
      <c r="J2659" s="16" t="n">
        <v>1.598</v>
      </c>
      <c r="K2659" s="17" t="n">
        <v>766</v>
      </c>
      <c r="L2659" s="16" t="n">
        <v>1</v>
      </c>
      <c r="M2659" s="18" t="n">
        <v>8119116.41998777</v>
      </c>
      <c r="N2659" s="18" t="n">
        <v>8124609.267408562</v>
      </c>
      <c r="O2659" s="19" t="n">
        <v>5492.847420792095</v>
      </c>
      <c r="P2659" s="20" t="n">
        <v>0.000676532659055081</v>
      </c>
      <c r="Q2659" s="27">
        <f>IF(O2659&gt;0,O2659,"")</f>
        <v/>
      </c>
      <c r="R2659" s="28">
        <f>IF(O2659&gt;0,P2659,"")</f>
        <v/>
      </c>
    </row>
    <row r="2660">
      <c r="A2660" t="inlineStr">
        <is>
          <t>450610</t>
        </is>
      </c>
      <c r="B2660" t="inlineStr">
        <is>
          <t>Memorial Hermann Memorial City Medical Center</t>
        </is>
      </c>
      <c r="C2660" t="inlineStr">
        <is>
          <t>Texas</t>
        </is>
      </c>
      <c r="D2660" t="inlineStr">
        <is>
          <t>TX</t>
        </is>
      </c>
      <c r="E2660" t="inlineStr">
        <is>
          <t>West South Central</t>
        </is>
      </c>
      <c r="F2660" t="inlineStr">
        <is>
          <t>IPPS</t>
        </is>
      </c>
      <c r="G2660" s="16" t="n">
        <v>0.9721</v>
      </c>
      <c r="H2660" s="16" t="n">
        <v>0.9742</v>
      </c>
      <c r="I2660" s="16" t="n">
        <v>2.4199</v>
      </c>
      <c r="J2660" s="16" t="n">
        <v>2.4235</v>
      </c>
      <c r="K2660" s="17" t="n">
        <v>3213</v>
      </c>
      <c r="L2660" s="16" t="n">
        <v>1</v>
      </c>
      <c r="M2660" s="18" t="n">
        <v>51594291.44943545</v>
      </c>
      <c r="N2660" s="18" t="n">
        <v>53388860.65285505</v>
      </c>
      <c r="O2660" s="19" t="n">
        <v>1794569.203419596</v>
      </c>
      <c r="P2660" s="20" t="n">
        <v>0.03478232093134467</v>
      </c>
      <c r="Q2660" s="27">
        <f>IF(O2660&gt;0,O2660,"")</f>
        <v/>
      </c>
      <c r="R2660" s="28">
        <f>IF(O2660&gt;0,P2660,"")</f>
        <v/>
      </c>
    </row>
    <row r="2661">
      <c r="A2661" t="inlineStr">
        <is>
          <t>450617</t>
        </is>
      </c>
      <c r="B2661" t="inlineStr">
        <is>
          <t>Hca Houston Healthcare Clear Lake</t>
        </is>
      </c>
      <c r="C2661" t="inlineStr">
        <is>
          <t>Texas</t>
        </is>
      </c>
      <c r="D2661" t="inlineStr">
        <is>
          <t>TX</t>
        </is>
      </c>
      <c r="E2661" t="inlineStr">
        <is>
          <t>West South Central</t>
        </is>
      </c>
      <c r="F2661" t="inlineStr">
        <is>
          <t>IPPS</t>
        </is>
      </c>
      <c r="G2661" s="16" t="n">
        <v>0.9721</v>
      </c>
      <c r="H2661" s="16" t="n">
        <v>0.9742</v>
      </c>
      <c r="I2661" s="16" t="n">
        <v>2.095</v>
      </c>
      <c r="J2661" s="16" t="n">
        <v>2.0968</v>
      </c>
      <c r="K2661" s="17" t="n">
        <v>4331</v>
      </c>
      <c r="L2661" s="16" t="n">
        <v>1</v>
      </c>
      <c r="M2661" s="18" t="n">
        <v>60209596.7471838</v>
      </c>
      <c r="N2661" s="18" t="n">
        <v>62264727.95538778</v>
      </c>
      <c r="O2661" s="19" t="n">
        <v>2055131.208203979</v>
      </c>
      <c r="P2661" s="20" t="n">
        <v>0.03413295087879997</v>
      </c>
      <c r="Q2661" s="27">
        <f>IF(O2661&gt;0,O2661,"")</f>
        <v/>
      </c>
      <c r="R2661" s="28">
        <f>IF(O2661&gt;0,P2661,"")</f>
        <v/>
      </c>
    </row>
    <row r="2662">
      <c r="A2662" t="inlineStr">
        <is>
          <t>450634</t>
        </is>
      </c>
      <c r="B2662" t="inlineStr">
        <is>
          <t>Medical City Denton</t>
        </is>
      </c>
      <c r="C2662" t="inlineStr">
        <is>
          <t>Texas</t>
        </is>
      </c>
      <c r="D2662" t="inlineStr">
        <is>
          <t>TX</t>
        </is>
      </c>
      <c r="E2662" t="inlineStr">
        <is>
          <t>West South Central</t>
        </is>
      </c>
      <c r="F2662" t="inlineStr">
        <is>
          <t>IPPS</t>
        </is>
      </c>
      <c r="G2662" s="16" t="n">
        <v>0.9721</v>
      </c>
      <c r="H2662" s="16" t="n">
        <v>0.9404</v>
      </c>
      <c r="I2662" s="16" t="n">
        <v>1.7875</v>
      </c>
      <c r="J2662" s="16" t="n">
        <v>1.783</v>
      </c>
      <c r="K2662" s="17" t="n">
        <v>4515</v>
      </c>
      <c r="L2662" s="16" t="n">
        <v>1</v>
      </c>
      <c r="M2662" s="18" t="n">
        <v>53554665.69180102</v>
      </c>
      <c r="N2662" s="18" t="n">
        <v>54020309.8518186</v>
      </c>
      <c r="O2662" s="19" t="n">
        <v>465644.1600175798</v>
      </c>
      <c r="P2662" s="20" t="n">
        <v>0.008694744967642807</v>
      </c>
      <c r="Q2662" s="27">
        <f>IF(O2662&gt;0,O2662,"")</f>
        <v/>
      </c>
      <c r="R2662" s="28">
        <f>IF(O2662&gt;0,P2662,"")</f>
        <v/>
      </c>
    </row>
    <row r="2663">
      <c r="A2663" t="inlineStr">
        <is>
          <t>450638</t>
        </is>
      </c>
      <c r="B2663" t="inlineStr">
        <is>
          <t>Hca Houston Healthcare Northwest</t>
        </is>
      </c>
      <c r="C2663" t="inlineStr">
        <is>
          <t>Texas</t>
        </is>
      </c>
      <c r="D2663" t="inlineStr">
        <is>
          <t>TX</t>
        </is>
      </c>
      <c r="E2663" t="inlineStr">
        <is>
          <t>West South Central</t>
        </is>
      </c>
      <c r="F2663" t="inlineStr">
        <is>
          <t>IPPS</t>
        </is>
      </c>
      <c r="G2663" s="16" t="n">
        <v>0.9721</v>
      </c>
      <c r="H2663" s="16" t="n">
        <v>0.9742</v>
      </c>
      <c r="I2663" s="16" t="n">
        <v>1.976</v>
      </c>
      <c r="J2663" s="16" t="n">
        <v>1.9733</v>
      </c>
      <c r="K2663" s="17" t="n">
        <v>1204</v>
      </c>
      <c r="L2663" s="16" t="n">
        <v>1</v>
      </c>
      <c r="M2663" s="18" t="n">
        <v>15787266.29848001</v>
      </c>
      <c r="N2663" s="18" t="n">
        <v>16289828.275442</v>
      </c>
      <c r="O2663" s="19" t="n">
        <v>502561.976961989</v>
      </c>
      <c r="P2663" s="20" t="n">
        <v>0.03183337554839215</v>
      </c>
      <c r="Q2663" s="27">
        <f>IF(O2663&gt;0,O2663,"")</f>
        <v/>
      </c>
      <c r="R2663" s="28">
        <f>IF(O2663&gt;0,P2663,"")</f>
        <v/>
      </c>
    </row>
    <row r="2664">
      <c r="A2664" t="inlineStr">
        <is>
          <t>450639</t>
        </is>
      </c>
      <c r="B2664" t="inlineStr">
        <is>
          <t>Texas Health Heb</t>
        </is>
      </c>
      <c r="C2664" t="inlineStr">
        <is>
          <t>Texas</t>
        </is>
      </c>
      <c r="D2664" t="inlineStr">
        <is>
          <t>TX</t>
        </is>
      </c>
      <c r="E2664" t="inlineStr">
        <is>
          <t>West South Central</t>
        </is>
      </c>
      <c r="F2664" t="inlineStr">
        <is>
          <t>IPPS</t>
        </is>
      </c>
      <c r="G2664" s="16" t="n">
        <v>0.9748</v>
      </c>
      <c r="H2664" s="16" t="n">
        <v>0.9261</v>
      </c>
      <c r="I2664" s="16" t="n">
        <v>1.7486</v>
      </c>
      <c r="J2664" s="16" t="n">
        <v>1.7406</v>
      </c>
      <c r="K2664" s="17" t="n">
        <v>2245</v>
      </c>
      <c r="L2664" s="16" t="n">
        <v>1</v>
      </c>
      <c r="M2664" s="18" t="n">
        <v>26093930.63792136</v>
      </c>
      <c r="N2664" s="18" t="n">
        <v>25980444.88369</v>
      </c>
      <c r="O2664" s="19" t="n">
        <v>-113485.7542313635</v>
      </c>
      <c r="P2664" s="20" t="n">
        <v>-0.004349124545707146</v>
      </c>
      <c r="Q2664" s="27">
        <f>IF(O2664&gt;0,O2664,"")</f>
        <v/>
      </c>
      <c r="R2664" s="28">
        <f>IF(O2664&gt;0,P2664,"")</f>
        <v/>
      </c>
    </row>
    <row r="2665">
      <c r="A2665" t="inlineStr">
        <is>
          <t>450641</t>
        </is>
      </c>
      <c r="B2665" t="inlineStr">
        <is>
          <t>Nocona General Hospital</t>
        </is>
      </c>
      <c r="C2665" t="inlineStr">
        <is>
          <t>Texas</t>
        </is>
      </c>
      <c r="D2665" t="inlineStr">
        <is>
          <t>TX</t>
        </is>
      </c>
      <c r="E2665" t="inlineStr">
        <is>
          <t>West South Central</t>
        </is>
      </c>
      <c r="F2665" t="inlineStr">
        <is>
          <t>Sole Community Hospital (SCH)</t>
        </is>
      </c>
      <c r="G2665" s="16" t="n">
        <v>0.9721</v>
      </c>
      <c r="H2665" s="16" t="n">
        <v>0.9235</v>
      </c>
      <c r="I2665" s="16" t="n">
        <v>1.2268</v>
      </c>
      <c r="J2665" s="16" t="n">
        <v>1.2136</v>
      </c>
      <c r="K2665" s="17" t="n">
        <v>170</v>
      </c>
      <c r="L2665" s="16" t="n">
        <v>1</v>
      </c>
      <c r="M2665" s="18" t="n">
        <v>1383936.603925594</v>
      </c>
      <c r="N2665" s="18" t="n">
        <v>1369371.952520281</v>
      </c>
      <c r="O2665" s="19" t="n">
        <v>-14564.65140531329</v>
      </c>
      <c r="P2665" s="20" t="n">
        <v>-0.01052407412593904</v>
      </c>
      <c r="Q2665" s="27">
        <f>IF(O2665&gt;0,O2665,"")</f>
        <v/>
      </c>
      <c r="R2665" s="28">
        <f>IF(O2665&gt;0,P2665,"")</f>
        <v/>
      </c>
    </row>
    <row r="2666">
      <c r="A2666" t="inlineStr">
        <is>
          <t>450643</t>
        </is>
      </c>
      <c r="B2666" t="inlineStr">
        <is>
          <t>Doctors Hospital Of Laredo</t>
        </is>
      </c>
      <c r="C2666" t="inlineStr">
        <is>
          <t>Texas</t>
        </is>
      </c>
      <c r="D2666" t="inlineStr">
        <is>
          <t>TX</t>
        </is>
      </c>
      <c r="E2666" t="inlineStr">
        <is>
          <t>West South Central</t>
        </is>
      </c>
      <c r="F2666" t="inlineStr">
        <is>
          <t>Rural Referral Center (RRC)</t>
        </is>
      </c>
      <c r="G2666" s="16" t="n">
        <v>0.9721</v>
      </c>
      <c r="H2666" s="16" t="n">
        <v>0.9235</v>
      </c>
      <c r="I2666" s="16" t="n">
        <v>1.915</v>
      </c>
      <c r="J2666" s="16" t="n">
        <v>1.9103</v>
      </c>
      <c r="K2666" s="17" t="n">
        <v>918</v>
      </c>
      <c r="L2666" s="16" t="n">
        <v>1</v>
      </c>
      <c r="M2666" s="18" t="n">
        <v>11665543.21910219</v>
      </c>
      <c r="N2666" s="18" t="n">
        <v>11639684.16352773</v>
      </c>
      <c r="O2666" s="19" t="n">
        <v>-25859.05557445809</v>
      </c>
      <c r="P2666" s="20" t="n">
        <v>-0.002216703936436855</v>
      </c>
      <c r="Q2666" s="27">
        <f>IF(O2666&gt;0,O2666,"")</f>
        <v/>
      </c>
      <c r="R2666" s="28">
        <f>IF(O2666&gt;0,P2666,"")</f>
        <v/>
      </c>
    </row>
    <row r="2667">
      <c r="A2667" t="inlineStr">
        <is>
          <t>450644</t>
        </is>
      </c>
      <c r="B2667" t="inlineStr">
        <is>
          <t>Hca Houston Healthcare West</t>
        </is>
      </c>
      <c r="C2667" t="inlineStr">
        <is>
          <t>Texas</t>
        </is>
      </c>
      <c r="D2667" t="inlineStr">
        <is>
          <t>TX</t>
        </is>
      </c>
      <c r="E2667" t="inlineStr">
        <is>
          <t>West South Central</t>
        </is>
      </c>
      <c r="F2667" t="inlineStr">
        <is>
          <t>IPPS</t>
        </is>
      </c>
      <c r="G2667" s="16" t="n">
        <v>0.9721</v>
      </c>
      <c r="H2667" s="16" t="n">
        <v>0.9742</v>
      </c>
      <c r="I2667" s="16" t="n">
        <v>1.8063</v>
      </c>
      <c r="J2667" s="16" t="n">
        <v>1.7989</v>
      </c>
      <c r="K2667" s="17" t="n">
        <v>907</v>
      </c>
      <c r="L2667" s="16" t="n">
        <v>1</v>
      </c>
      <c r="M2667" s="18" t="n">
        <v>10871530.19676929</v>
      </c>
      <c r="N2667" s="18" t="n">
        <v>11186937.50978225</v>
      </c>
      <c r="O2667" s="19" t="n">
        <v>315407.3130129613</v>
      </c>
      <c r="P2667" s="20" t="n">
        <v>0.02901222802165341</v>
      </c>
      <c r="Q2667" s="27">
        <f>IF(O2667&gt;0,O2667,"")</f>
        <v/>
      </c>
      <c r="R2667" s="28">
        <f>IF(O2667&gt;0,P2667,"")</f>
        <v/>
      </c>
    </row>
    <row r="2668">
      <c r="A2668" t="inlineStr">
        <is>
          <t>450647</t>
        </is>
      </c>
      <c r="B2668" t="inlineStr">
        <is>
          <t>Medical City Dallas</t>
        </is>
      </c>
      <c r="C2668" t="inlineStr">
        <is>
          <t>Texas</t>
        </is>
      </c>
      <c r="D2668" t="inlineStr">
        <is>
          <t>TX</t>
        </is>
      </c>
      <c r="E2668" t="inlineStr">
        <is>
          <t>West South Central</t>
        </is>
      </c>
      <c r="F2668" t="inlineStr">
        <is>
          <t>IPPS</t>
        </is>
      </c>
      <c r="G2668" s="16" t="n">
        <v>0.9721</v>
      </c>
      <c r="H2668" s="16" t="n">
        <v>0.9404</v>
      </c>
      <c r="I2668" s="16" t="n">
        <v>2.4913</v>
      </c>
      <c r="J2668" s="16" t="n">
        <v>2.5115</v>
      </c>
      <c r="K2668" s="17" t="n">
        <v>4686</v>
      </c>
      <c r="L2668" s="16" t="n">
        <v>1</v>
      </c>
      <c r="M2668" s="18" t="n">
        <v>77467906.51303332</v>
      </c>
      <c r="N2668" s="18" t="n">
        <v>78973873.5146147</v>
      </c>
      <c r="O2668" s="19" t="n">
        <v>1505967.001581386</v>
      </c>
      <c r="P2668" s="20" t="n">
        <v>0.01943988251867913</v>
      </c>
      <c r="Q2668" s="27">
        <f>IF(O2668&gt;0,O2668,"")</f>
        <v/>
      </c>
      <c r="R2668" s="28">
        <f>IF(O2668&gt;0,P2668,"")</f>
        <v/>
      </c>
    </row>
    <row r="2669">
      <c r="A2669" t="inlineStr">
        <is>
          <t>450651</t>
        </is>
      </c>
      <c r="B2669" t="inlineStr">
        <is>
          <t>Medical City Plano</t>
        </is>
      </c>
      <c r="C2669" t="inlineStr">
        <is>
          <t>Texas</t>
        </is>
      </c>
      <c r="D2669" t="inlineStr">
        <is>
          <t>TX</t>
        </is>
      </c>
      <c r="E2669" t="inlineStr">
        <is>
          <t>West South Central</t>
        </is>
      </c>
      <c r="F2669" t="inlineStr">
        <is>
          <t>IPPS</t>
        </is>
      </c>
      <c r="G2669" s="16" t="n">
        <v>0.9721</v>
      </c>
      <c r="H2669" s="16" t="n">
        <v>0.9404</v>
      </c>
      <c r="I2669" s="16" t="n">
        <v>2.3617</v>
      </c>
      <c r="J2669" s="16" t="n">
        <v>2.3702</v>
      </c>
      <c r="K2669" s="17" t="n">
        <v>6007</v>
      </c>
      <c r="L2669" s="16" t="n">
        <v>1</v>
      </c>
      <c r="M2669" s="18" t="n">
        <v>94140363.09906639</v>
      </c>
      <c r="N2669" s="18" t="n">
        <v>95541179.55833122</v>
      </c>
      <c r="O2669" s="19" t="n">
        <v>1400816.45926483</v>
      </c>
      <c r="P2669" s="20" t="n">
        <v>0.01488008345358423</v>
      </c>
      <c r="Q2669" s="27">
        <f>IF(O2669&gt;0,O2669,"")</f>
        <v/>
      </c>
      <c r="R2669" s="28">
        <f>IF(O2669&gt;0,P2669,"")</f>
        <v/>
      </c>
    </row>
    <row r="2670">
      <c r="A2670" t="inlineStr">
        <is>
          <t>450653</t>
        </is>
      </c>
      <c r="B2670" t="inlineStr">
        <is>
          <t>Scenic Mountain Medical Center</t>
        </is>
      </c>
      <c r="C2670" t="inlineStr">
        <is>
          <t>Texas</t>
        </is>
      </c>
      <c r="D2670" t="inlineStr">
        <is>
          <t>TX</t>
        </is>
      </c>
      <c r="E2670" t="inlineStr">
        <is>
          <t>West South Central</t>
        </is>
      </c>
      <c r="F2670" t="inlineStr">
        <is>
          <t>Sole Community Hospital (SCH)</t>
        </is>
      </c>
      <c r="G2670" s="16" t="n">
        <v>0.9721</v>
      </c>
      <c r="H2670" s="16" t="n">
        <v>0.9235</v>
      </c>
      <c r="I2670" s="16" t="n">
        <v>1.4127</v>
      </c>
      <c r="J2670" s="16" t="n">
        <v>1.395</v>
      </c>
      <c r="K2670" s="17" t="n">
        <v>152</v>
      </c>
      <c r="L2670" s="16" t="n">
        <v>1</v>
      </c>
      <c r="M2670" s="18" t="n">
        <v>1424908.708143541</v>
      </c>
      <c r="N2670" s="18" t="n">
        <v>1407390.887647836</v>
      </c>
      <c r="O2670" s="19" t="n">
        <v>-17517.82049570535</v>
      </c>
      <c r="P2670" s="20" t="n">
        <v>-0.01229399497356476</v>
      </c>
      <c r="Q2670" s="27">
        <f>IF(O2670&gt;0,O2670,"")</f>
        <v/>
      </c>
      <c r="R2670" s="28">
        <f>IF(O2670&gt;0,P2670,"")</f>
        <v/>
      </c>
    </row>
    <row r="2671">
      <c r="A2671" t="inlineStr">
        <is>
          <t>450654</t>
        </is>
      </c>
      <c r="B2671" t="inlineStr">
        <is>
          <t>Starr County Memorial Hospital</t>
        </is>
      </c>
      <c r="C2671" t="inlineStr">
        <is>
          <t>Texas</t>
        </is>
      </c>
      <c r="D2671" t="inlineStr">
        <is>
          <t>TX</t>
        </is>
      </c>
      <c r="E2671" t="inlineStr">
        <is>
          <t>West South Central</t>
        </is>
      </c>
      <c r="F2671" t="inlineStr">
        <is>
          <t>Sole Community Hospital (SCH)</t>
        </is>
      </c>
      <c r="G2671" s="16" t="n">
        <v>0.9721</v>
      </c>
      <c r="H2671" s="16" t="n">
        <v>0.9235</v>
      </c>
      <c r="I2671" s="16" t="n">
        <v>1.2371</v>
      </c>
      <c r="J2671" s="16" t="n">
        <v>1.2202</v>
      </c>
      <c r="K2671" s="17" t="n">
        <v>119</v>
      </c>
      <c r="L2671" s="16" t="n">
        <v>1</v>
      </c>
      <c r="M2671" s="18" t="n">
        <v>976889.1269167319</v>
      </c>
      <c r="N2671" s="18" t="n">
        <v>963773.3680995983</v>
      </c>
      <c r="O2671" s="19" t="n">
        <v>-13115.75881713361</v>
      </c>
      <c r="P2671" s="20" t="n">
        <v>-0.01342604647318546</v>
      </c>
      <c r="Q2671" s="27">
        <f>IF(O2671&gt;0,O2671,"")</f>
        <v/>
      </c>
      <c r="R2671" s="28">
        <f>IF(O2671&gt;0,P2671,"")</f>
        <v/>
      </c>
    </row>
    <row r="2672">
      <c r="A2672" t="inlineStr">
        <is>
          <t>450656</t>
        </is>
      </c>
      <c r="B2672" t="inlineStr">
        <is>
          <t>Nacogdoches Medical Center</t>
        </is>
      </c>
      <c r="C2672" t="inlineStr">
        <is>
          <t>Texas</t>
        </is>
      </c>
      <c r="D2672" t="inlineStr">
        <is>
          <t>TX</t>
        </is>
      </c>
      <c r="E2672" t="inlineStr">
        <is>
          <t>West South Central</t>
        </is>
      </c>
      <c r="F2672" t="inlineStr">
        <is>
          <t>Rural Referral Center (RRC)</t>
        </is>
      </c>
      <c r="G2672" s="16" t="n">
        <v>0.9721</v>
      </c>
      <c r="H2672" s="16" t="n">
        <v>0.9235</v>
      </c>
      <c r="I2672" s="16" t="n">
        <v>1.8353</v>
      </c>
      <c r="J2672" s="16" t="n">
        <v>1.8304</v>
      </c>
      <c r="K2672" s="17" t="n">
        <v>1268</v>
      </c>
      <c r="L2672" s="16" t="n">
        <v>1</v>
      </c>
      <c r="M2672" s="18" t="n">
        <v>15442578.78347364</v>
      </c>
      <c r="N2672" s="18" t="n">
        <v>15405017.63814261</v>
      </c>
      <c r="O2672" s="19" t="n">
        <v>-37561.14533102326</v>
      </c>
      <c r="P2672" s="20" t="n">
        <v>-0.002432310422869302</v>
      </c>
      <c r="Q2672" s="27">
        <f>IF(O2672&gt;0,O2672,"")</f>
        <v/>
      </c>
      <c r="R2672" s="28">
        <f>IF(O2672&gt;0,P2672,"")</f>
        <v/>
      </c>
    </row>
    <row r="2673">
      <c r="A2673" t="inlineStr">
        <is>
          <t>450658</t>
        </is>
      </c>
      <c r="B2673" t="inlineStr">
        <is>
          <t>Freestone Medical Center</t>
        </is>
      </c>
      <c r="C2673" t="inlineStr">
        <is>
          <t>Texas</t>
        </is>
      </c>
      <c r="D2673" t="inlineStr">
        <is>
          <t>TX</t>
        </is>
      </c>
      <c r="E2673" t="inlineStr">
        <is>
          <t>West South Central</t>
        </is>
      </c>
      <c r="F2673" t="inlineStr">
        <is>
          <t>IPPS</t>
        </is>
      </c>
      <c r="G2673" s="16" t="n">
        <v>0.9721</v>
      </c>
      <c r="H2673" s="16" t="n">
        <v>0.9235</v>
      </c>
      <c r="I2673" s="16" t="n">
        <v>1.1519</v>
      </c>
      <c r="J2673" s="16" t="n">
        <v>1.1317</v>
      </c>
      <c r="K2673" s="17" t="n">
        <v>99</v>
      </c>
      <c r="L2673" s="16" t="n">
        <v>1</v>
      </c>
      <c r="M2673" s="18" t="n">
        <v>756734.4062607994</v>
      </c>
      <c r="N2673" s="18" t="n">
        <v>743641.2115051618</v>
      </c>
      <c r="O2673" s="19" t="n">
        <v>-13093.19475563755</v>
      </c>
      <c r="P2673" s="20" t="n">
        <v>-0.01730223265562097</v>
      </c>
      <c r="Q2673" s="27">
        <f>IF(O2673&gt;0,O2673,"")</f>
        <v/>
      </c>
      <c r="R2673" s="28">
        <f>IF(O2673&gt;0,P2673,"")</f>
        <v/>
      </c>
    </row>
    <row r="2674">
      <c r="A2674" t="inlineStr">
        <is>
          <t>450659</t>
        </is>
      </c>
      <c r="B2674" t="inlineStr">
        <is>
          <t>Hca Houston Healthcare Medical Center</t>
        </is>
      </c>
      <c r="C2674" t="inlineStr">
        <is>
          <t>Texas</t>
        </is>
      </c>
      <c r="D2674" t="inlineStr">
        <is>
          <t>TX</t>
        </is>
      </c>
      <c r="E2674" t="inlineStr">
        <is>
          <t>West South Central</t>
        </is>
      </c>
      <c r="F2674" t="inlineStr">
        <is>
          <t>IPPS</t>
        </is>
      </c>
      <c r="G2674" s="16" t="n">
        <v>0.9721</v>
      </c>
      <c r="H2674" s="16" t="n">
        <v>0.9742</v>
      </c>
      <c r="I2674" s="16" t="n">
        <v>3.1549</v>
      </c>
      <c r="J2674" s="16" t="n">
        <v>3.1775</v>
      </c>
      <c r="K2674" s="17" t="n">
        <v>888</v>
      </c>
      <c r="L2674" s="16" t="n">
        <v>1</v>
      </c>
      <c r="M2674" s="18" t="n">
        <v>18590542.84437596</v>
      </c>
      <c r="N2674" s="18" t="n">
        <v>19346189.090535</v>
      </c>
      <c r="O2674" s="19" t="n">
        <v>755646.246159032</v>
      </c>
      <c r="P2674" s="20" t="n">
        <v>0.04064680910528824</v>
      </c>
      <c r="Q2674" s="27">
        <f>IF(O2674&gt;0,O2674,"")</f>
        <v/>
      </c>
      <c r="R2674" s="28">
        <f>IF(O2674&gt;0,P2674,"")</f>
        <v/>
      </c>
    </row>
    <row r="2675">
      <c r="A2675" t="inlineStr">
        <is>
          <t>450661</t>
        </is>
      </c>
      <c r="B2675" t="inlineStr">
        <is>
          <t>Odessa Regional Medical Center</t>
        </is>
      </c>
      <c r="C2675" t="inlineStr">
        <is>
          <t>Texas</t>
        </is>
      </c>
      <c r="D2675" t="inlineStr">
        <is>
          <t>TX</t>
        </is>
      </c>
      <c r="E2675" t="inlineStr">
        <is>
          <t>West South Central</t>
        </is>
      </c>
      <c r="F2675" t="inlineStr">
        <is>
          <t>IPPS</t>
        </is>
      </c>
      <c r="G2675" s="16" t="n">
        <v>0.9721</v>
      </c>
      <c r="H2675" s="16" t="n">
        <v>0.9235</v>
      </c>
      <c r="I2675" s="16" t="n">
        <v>1.7836</v>
      </c>
      <c r="J2675" s="16" t="n">
        <v>1.7748</v>
      </c>
      <c r="K2675" s="17" t="n">
        <v>508</v>
      </c>
      <c r="L2675" s="16" t="n">
        <v>1</v>
      </c>
      <c r="M2675" s="18" t="n">
        <v>6012494.380381952</v>
      </c>
      <c r="N2675" s="18" t="n">
        <v>5984254.727777158</v>
      </c>
      <c r="O2675" s="19" t="n">
        <v>-28239.65260479413</v>
      </c>
      <c r="P2675" s="20" t="n">
        <v>-0.00469682810797075</v>
      </c>
      <c r="Q2675" s="27">
        <f>IF(O2675&gt;0,O2675,"")</f>
        <v/>
      </c>
      <c r="R2675" s="28">
        <f>IF(O2675&gt;0,P2675,"")</f>
        <v/>
      </c>
    </row>
    <row r="2676">
      <c r="A2676" t="inlineStr">
        <is>
          <t>450662</t>
        </is>
      </c>
      <c r="B2676" t="inlineStr">
        <is>
          <t>Valley Regional Medical Center</t>
        </is>
      </c>
      <c r="C2676" t="inlineStr">
        <is>
          <t>Texas</t>
        </is>
      </c>
      <c r="D2676" t="inlineStr">
        <is>
          <t>TX</t>
        </is>
      </c>
      <c r="E2676" t="inlineStr">
        <is>
          <t>West South Central</t>
        </is>
      </c>
      <c r="F2676" t="inlineStr">
        <is>
          <t>IPPS</t>
        </is>
      </c>
      <c r="G2676" s="16" t="n">
        <v>0.9721</v>
      </c>
      <c r="H2676" s="16" t="n">
        <v>0.9235</v>
      </c>
      <c r="I2676" s="16" t="n">
        <v>1.9688</v>
      </c>
      <c r="J2676" s="16" t="n">
        <v>1.9684</v>
      </c>
      <c r="K2676" s="17" t="n">
        <v>1020</v>
      </c>
      <c r="L2676" s="16" t="n">
        <v>1</v>
      </c>
      <c r="M2676" s="18" t="n">
        <v>13325861.03264775</v>
      </c>
      <c r="N2676" s="18" t="n">
        <v>13326327.05013639</v>
      </c>
      <c r="O2676" s="19" t="n">
        <v>466.0174886416644</v>
      </c>
      <c r="P2676" s="20" t="n">
        <v>3.497091013480801e-05</v>
      </c>
      <c r="Q2676" s="27">
        <f>IF(O2676&gt;0,O2676,"")</f>
        <v/>
      </c>
      <c r="R2676" s="28">
        <f>IF(O2676&gt;0,P2676,"")</f>
        <v/>
      </c>
    </row>
    <row r="2677">
      <c r="A2677" t="inlineStr">
        <is>
          <t>450668</t>
        </is>
      </c>
      <c r="B2677" t="inlineStr">
        <is>
          <t>Sierra Medical Center</t>
        </is>
      </c>
      <c r="C2677" t="inlineStr">
        <is>
          <t>Texas</t>
        </is>
      </c>
      <c r="D2677" t="inlineStr">
        <is>
          <t>TX</t>
        </is>
      </c>
      <c r="E2677" t="inlineStr">
        <is>
          <t>West South Central</t>
        </is>
      </c>
      <c r="F2677" t="inlineStr">
        <is>
          <t>IPPS</t>
        </is>
      </c>
      <c r="G2677" s="16" t="n">
        <v>0.9721</v>
      </c>
      <c r="H2677" s="16" t="n">
        <v>0.9235</v>
      </c>
      <c r="I2677" s="16" t="n">
        <v>2.2303</v>
      </c>
      <c r="J2677" s="16" t="n">
        <v>2.2439</v>
      </c>
      <c r="K2677" s="17" t="n">
        <v>1425</v>
      </c>
      <c r="L2677" s="16" t="n">
        <v>1</v>
      </c>
      <c r="M2677" s="18" t="n">
        <v>21089760.90845018</v>
      </c>
      <c r="N2677" s="18" t="n">
        <v>21223416.75264099</v>
      </c>
      <c r="O2677" s="19" t="n">
        <v>133655.8441908099</v>
      </c>
      <c r="P2677" s="20" t="n">
        <v>0.006337475553706115</v>
      </c>
      <c r="Q2677" s="27">
        <f>IF(O2677&gt;0,O2677,"")</f>
        <v/>
      </c>
      <c r="R2677" s="28">
        <f>IF(O2677&gt;0,P2677,"")</f>
        <v/>
      </c>
    </row>
    <row r="2678">
      <c r="A2678" t="inlineStr">
        <is>
          <t>450669</t>
        </is>
      </c>
      <c r="B2678" t="inlineStr">
        <is>
          <t>Medical City Lewisville</t>
        </is>
      </c>
      <c r="C2678" t="inlineStr">
        <is>
          <t>Texas</t>
        </is>
      </c>
      <c r="D2678" t="inlineStr">
        <is>
          <t>TX</t>
        </is>
      </c>
      <c r="E2678" t="inlineStr">
        <is>
          <t>West South Central</t>
        </is>
      </c>
      <c r="F2678" t="inlineStr">
        <is>
          <t>IPPS</t>
        </is>
      </c>
      <c r="G2678" s="16" t="n">
        <v>0.9721</v>
      </c>
      <c r="H2678" s="16" t="n">
        <v>0.9404</v>
      </c>
      <c r="I2678" s="16" t="n">
        <v>1.8308</v>
      </c>
      <c r="J2678" s="16" t="n">
        <v>1.8283</v>
      </c>
      <c r="K2678" s="17" t="n">
        <v>1229</v>
      </c>
      <c r="L2678" s="16" t="n">
        <v>1</v>
      </c>
      <c r="M2678" s="18" t="n">
        <v>14930910.56723334</v>
      </c>
      <c r="N2678" s="18" t="n">
        <v>15078124.16206665</v>
      </c>
      <c r="O2678" s="19" t="n">
        <v>147213.5948333144</v>
      </c>
      <c r="P2678" s="20" t="n">
        <v>0.009859652843704143</v>
      </c>
      <c r="Q2678" s="27">
        <f>IF(O2678&gt;0,O2678,"")</f>
        <v/>
      </c>
      <c r="R2678" s="28">
        <f>IF(O2678&gt;0,P2678,"")</f>
        <v/>
      </c>
    </row>
    <row r="2679">
      <c r="A2679" t="inlineStr">
        <is>
          <t>450670</t>
        </is>
      </c>
      <c r="B2679" t="inlineStr">
        <is>
          <t>Hca Houston Healthcare Tomball</t>
        </is>
      </c>
      <c r="C2679" t="inlineStr">
        <is>
          <t>Texas</t>
        </is>
      </c>
      <c r="D2679" t="inlineStr">
        <is>
          <t>TX</t>
        </is>
      </c>
      <c r="E2679" t="inlineStr">
        <is>
          <t>West South Central</t>
        </is>
      </c>
      <c r="F2679" t="inlineStr">
        <is>
          <t>IPPS</t>
        </is>
      </c>
      <c r="G2679" s="16" t="n">
        <v>0.9721</v>
      </c>
      <c r="H2679" s="16" t="n">
        <v>0.9742</v>
      </c>
      <c r="I2679" s="16" t="n">
        <v>1.8723</v>
      </c>
      <c r="J2679" s="16" t="n">
        <v>1.8714</v>
      </c>
      <c r="K2679" s="17" t="n">
        <v>1425</v>
      </c>
      <c r="L2679" s="16" t="n">
        <v>1</v>
      </c>
      <c r="M2679" s="18" t="n">
        <v>17704505.82831515</v>
      </c>
      <c r="N2679" s="18" t="n">
        <v>18284302.28954953</v>
      </c>
      <c r="O2679" s="19" t="n">
        <v>579796.4612343796</v>
      </c>
      <c r="P2679" s="20" t="n">
        <v>0.03274852553676479</v>
      </c>
      <c r="Q2679" s="27">
        <f>IF(O2679&gt;0,O2679,"")</f>
        <v/>
      </c>
      <c r="R2679" s="28">
        <f>IF(O2679&gt;0,P2679,"")</f>
        <v/>
      </c>
    </row>
    <row r="2680">
      <c r="A2680" t="inlineStr">
        <is>
          <t>450672</t>
        </is>
      </c>
      <c r="B2680" t="inlineStr">
        <is>
          <t>Medical City Fort Worth</t>
        </is>
      </c>
      <c r="C2680" t="inlineStr">
        <is>
          <t>Texas</t>
        </is>
      </c>
      <c r="D2680" t="inlineStr">
        <is>
          <t>TX</t>
        </is>
      </c>
      <c r="E2680" t="inlineStr">
        <is>
          <t>West South Central</t>
        </is>
      </c>
      <c r="F2680" t="inlineStr">
        <is>
          <t>IPPS</t>
        </is>
      </c>
      <c r="G2680" s="16" t="n">
        <v>0.9748</v>
      </c>
      <c r="H2680" s="16" t="n">
        <v>0.9261</v>
      </c>
      <c r="I2680" s="16" t="n">
        <v>2.4996</v>
      </c>
      <c r="J2680" s="16" t="n">
        <v>2.5246</v>
      </c>
      <c r="K2680" s="17" t="n">
        <v>2832</v>
      </c>
      <c r="L2680" s="16" t="n">
        <v>1</v>
      </c>
      <c r="M2680" s="18" t="n">
        <v>47053989.28416844</v>
      </c>
      <c r="N2680" s="18" t="n">
        <v>47535392.68678215</v>
      </c>
      <c r="O2680" s="19" t="n">
        <v>481403.4026137143</v>
      </c>
      <c r="P2680" s="20" t="n">
        <v>0.01023087329974135</v>
      </c>
      <c r="Q2680" s="27">
        <f>IF(O2680&gt;0,O2680,"")</f>
        <v/>
      </c>
      <c r="R2680" s="28">
        <f>IF(O2680&gt;0,P2680,"")</f>
        <v/>
      </c>
    </row>
    <row r="2681">
      <c r="A2681" t="inlineStr">
        <is>
          <t>450674</t>
        </is>
      </c>
      <c r="B2681" t="inlineStr">
        <is>
          <t>Womans Hospital Of Texas,The</t>
        </is>
      </c>
      <c r="C2681" t="inlineStr">
        <is>
          <t>Texas</t>
        </is>
      </c>
      <c r="D2681" t="inlineStr">
        <is>
          <t>TX</t>
        </is>
      </c>
      <c r="E2681" t="inlineStr">
        <is>
          <t>West South Central</t>
        </is>
      </c>
      <c r="F2681" t="inlineStr">
        <is>
          <t>IPPS</t>
        </is>
      </c>
      <c r="G2681" s="16" t="n">
        <v>0.9721</v>
      </c>
      <c r="H2681" s="16" t="n">
        <v>0.9742</v>
      </c>
      <c r="I2681" s="16" t="n">
        <v>1.6313</v>
      </c>
      <c r="J2681" s="16" t="n">
        <v>1.6292</v>
      </c>
      <c r="K2681" s="17" t="n">
        <v>47</v>
      </c>
      <c r="L2681" s="16" t="n">
        <v>1</v>
      </c>
      <c r="M2681" s="18" t="n">
        <v>508774.3423983948</v>
      </c>
      <c r="N2681" s="18" t="n">
        <v>525011.918513507</v>
      </c>
      <c r="O2681" s="19" t="n">
        <v>16237.57611511223</v>
      </c>
      <c r="P2681" s="20" t="n">
        <v>0.03191508447255272</v>
      </c>
      <c r="Q2681" s="27">
        <f>IF(O2681&gt;0,O2681,"")</f>
        <v/>
      </c>
      <c r="R2681" s="28">
        <f>IF(O2681&gt;0,P2681,"")</f>
        <v/>
      </c>
    </row>
    <row r="2682">
      <c r="A2682" t="inlineStr">
        <is>
          <t>450675</t>
        </is>
      </c>
      <c r="B2682" t="inlineStr">
        <is>
          <t>Medical City Arlington</t>
        </is>
      </c>
      <c r="C2682" t="inlineStr">
        <is>
          <t>Texas</t>
        </is>
      </c>
      <c r="D2682" t="inlineStr">
        <is>
          <t>TX</t>
        </is>
      </c>
      <c r="E2682" t="inlineStr">
        <is>
          <t>West South Central</t>
        </is>
      </c>
      <c r="F2682" t="inlineStr">
        <is>
          <t>IPPS</t>
        </is>
      </c>
      <c r="G2682" s="16" t="n">
        <v>0.9748</v>
      </c>
      <c r="H2682" s="16" t="n">
        <v>0.9261</v>
      </c>
      <c r="I2682" s="16" t="n">
        <v>1.9395</v>
      </c>
      <c r="J2682" s="16" t="n">
        <v>1.9352</v>
      </c>
      <c r="K2682" s="17" t="n">
        <v>2499</v>
      </c>
      <c r="L2682" s="16" t="n">
        <v>1</v>
      </c>
      <c r="M2682" s="18" t="n">
        <v>32217269.07511347</v>
      </c>
      <c r="N2682" s="18" t="n">
        <v>32153138.44632161</v>
      </c>
      <c r="O2682" s="19" t="n">
        <v>-64130.62879185751</v>
      </c>
      <c r="P2682" s="20" t="n">
        <v>-0.001990566880213811</v>
      </c>
      <c r="Q2682" s="27">
        <f>IF(O2682&gt;0,O2682,"")</f>
        <v/>
      </c>
      <c r="R2682" s="28">
        <f>IF(O2682&gt;0,P2682,"")</f>
        <v/>
      </c>
    </row>
    <row r="2683">
      <c r="A2683" t="inlineStr">
        <is>
          <t>450677</t>
        </is>
      </c>
      <c r="B2683" t="inlineStr">
        <is>
          <t>Texas Health Huguley Hospital Fort Worth South</t>
        </is>
      </c>
      <c r="C2683" t="inlineStr">
        <is>
          <t>Texas</t>
        </is>
      </c>
      <c r="D2683" t="inlineStr">
        <is>
          <t>TX</t>
        </is>
      </c>
      <c r="E2683" t="inlineStr">
        <is>
          <t>West South Central</t>
        </is>
      </c>
      <c r="F2683" t="inlineStr">
        <is>
          <t>IPPS</t>
        </is>
      </c>
      <c r="G2683" s="16" t="n">
        <v>0.9748</v>
      </c>
      <c r="H2683" s="16" t="n">
        <v>0.9261</v>
      </c>
      <c r="I2683" s="16" t="n">
        <v>1.7762</v>
      </c>
      <c r="J2683" s="16" t="n">
        <v>1.7683</v>
      </c>
      <c r="K2683" s="17" t="n">
        <v>2705</v>
      </c>
      <c r="L2683" s="16" t="n">
        <v>1</v>
      </c>
      <c r="M2683" s="18" t="n">
        <v>31936830.9449979</v>
      </c>
      <c r="N2683" s="18" t="n">
        <v>31802003.0879395</v>
      </c>
      <c r="O2683" s="19" t="n">
        <v>-134827.8570584022</v>
      </c>
      <c r="P2683" s="20" t="n">
        <v>-0.004221704316580588</v>
      </c>
      <c r="Q2683" s="27">
        <f>IF(O2683&gt;0,O2683,"")</f>
        <v/>
      </c>
      <c r="R2683" s="28">
        <f>IF(O2683&gt;0,P2683,"")</f>
        <v/>
      </c>
    </row>
    <row r="2684">
      <c r="A2684" t="inlineStr">
        <is>
          <t>450678</t>
        </is>
      </c>
      <c r="B2684" t="inlineStr">
        <is>
          <t>White Rock Medical Center</t>
        </is>
      </c>
      <c r="C2684" t="inlineStr">
        <is>
          <t>Texas</t>
        </is>
      </c>
      <c r="D2684" t="inlineStr">
        <is>
          <t>TX</t>
        </is>
      </c>
      <c r="E2684" t="inlineStr">
        <is>
          <t>West South Central</t>
        </is>
      </c>
      <c r="F2684" t="inlineStr">
        <is>
          <t>IPPS</t>
        </is>
      </c>
      <c r="G2684" s="16" t="n">
        <v>0.9721</v>
      </c>
      <c r="H2684" s="16" t="n">
        <v>0.9404</v>
      </c>
      <c r="I2684" s="16" t="n">
        <v>1.4288</v>
      </c>
      <c r="J2684" s="16" t="n">
        <v>1.4174</v>
      </c>
      <c r="K2684" s="17" t="n">
        <v>192</v>
      </c>
      <c r="L2684" s="16" t="n">
        <v>1</v>
      </c>
      <c r="M2684" s="18" t="n">
        <v>1820397.279293172</v>
      </c>
      <c r="N2684" s="18" t="n">
        <v>1826171.792202821</v>
      </c>
      <c r="O2684" s="19" t="n">
        <v>5774.51290964894</v>
      </c>
      <c r="P2684" s="20" t="n">
        <v>0.003172116864452293</v>
      </c>
      <c r="Q2684" s="27">
        <f>IF(O2684&gt;0,O2684,"")</f>
        <v/>
      </c>
      <c r="R2684" s="28">
        <f>IF(O2684&gt;0,P2684,"")</f>
        <v/>
      </c>
    </row>
    <row r="2685">
      <c r="A2685" t="inlineStr">
        <is>
          <t>450684</t>
        </is>
      </c>
      <c r="B2685" t="inlineStr">
        <is>
          <t>Memorial Hermann Northeast Hospital</t>
        </is>
      </c>
      <c r="C2685" t="inlineStr">
        <is>
          <t>Texas</t>
        </is>
      </c>
      <c r="D2685" t="inlineStr">
        <is>
          <t>TX</t>
        </is>
      </c>
      <c r="E2685" t="inlineStr">
        <is>
          <t>West South Central</t>
        </is>
      </c>
      <c r="F2685" t="inlineStr">
        <is>
          <t>Rural Referral Center (RRC)</t>
        </is>
      </c>
      <c r="G2685" s="16" t="n">
        <v>0.9721</v>
      </c>
      <c r="H2685" s="16" t="n">
        <v>0.9742</v>
      </c>
      <c r="I2685" s="16" t="n">
        <v>1.7892</v>
      </c>
      <c r="J2685" s="16" t="n">
        <v>1.7823</v>
      </c>
      <c r="K2685" s="17" t="n">
        <v>2223</v>
      </c>
      <c r="L2685" s="16" t="n">
        <v>1</v>
      </c>
      <c r="M2685" s="18" t="n">
        <v>26393188.51237167</v>
      </c>
      <c r="N2685" s="18" t="n">
        <v>27165466.85595598</v>
      </c>
      <c r="O2685" s="19" t="n">
        <v>772278.3435843177</v>
      </c>
      <c r="P2685" s="20" t="n">
        <v>0.02926051709221553</v>
      </c>
      <c r="Q2685" s="27">
        <f>IF(O2685&gt;0,O2685,"")</f>
        <v/>
      </c>
      <c r="R2685" s="28">
        <f>IF(O2685&gt;0,P2685,"")</f>
        <v/>
      </c>
    </row>
    <row r="2686">
      <c r="A2686" t="inlineStr">
        <is>
          <t>450686</t>
        </is>
      </c>
      <c r="B2686" t="inlineStr">
        <is>
          <t>University Medical Center</t>
        </is>
      </c>
      <c r="C2686" t="inlineStr">
        <is>
          <t>Texas</t>
        </is>
      </c>
      <c r="D2686" t="inlineStr">
        <is>
          <t>TX</t>
        </is>
      </c>
      <c r="E2686" t="inlineStr">
        <is>
          <t>West South Central</t>
        </is>
      </c>
      <c r="F2686" t="inlineStr">
        <is>
          <t>Rural Referral Center (RRC)</t>
        </is>
      </c>
      <c r="G2686" s="16" t="n">
        <v>0.9721</v>
      </c>
      <c r="H2686" s="16" t="n">
        <v>0.9235</v>
      </c>
      <c r="I2686" s="16" t="n">
        <v>2.1852</v>
      </c>
      <c r="J2686" s="16" t="n">
        <v>2.1909</v>
      </c>
      <c r="K2686" s="17" t="n">
        <v>3561</v>
      </c>
      <c r="L2686" s="16" t="n">
        <v>1</v>
      </c>
      <c r="M2686" s="18" t="n">
        <v>51636485.20505054</v>
      </c>
      <c r="N2686" s="18" t="n">
        <v>51783508.06242859</v>
      </c>
      <c r="O2686" s="19" t="n">
        <v>147022.8573780507</v>
      </c>
      <c r="P2686" s="20" t="n">
        <v>0.002847266943019399</v>
      </c>
      <c r="Q2686" s="27">
        <f>IF(O2686&gt;0,O2686,"")</f>
        <v/>
      </c>
      <c r="R2686" s="28">
        <f>IF(O2686&gt;0,P2686,"")</f>
        <v/>
      </c>
    </row>
    <row r="2687">
      <c r="A2687" t="inlineStr">
        <is>
          <t>450688</t>
        </is>
      </c>
      <c r="B2687" t="inlineStr">
        <is>
          <t>Dallas Regional Medical Center</t>
        </is>
      </c>
      <c r="C2687" t="inlineStr">
        <is>
          <t>Texas</t>
        </is>
      </c>
      <c r="D2687" t="inlineStr">
        <is>
          <t>TX</t>
        </is>
      </c>
      <c r="E2687" t="inlineStr">
        <is>
          <t>West South Central</t>
        </is>
      </c>
      <c r="F2687" t="inlineStr">
        <is>
          <t>IPPS</t>
        </is>
      </c>
      <c r="G2687" s="16" t="n">
        <v>0.9721</v>
      </c>
      <c r="H2687" s="16" t="n">
        <v>0.9404</v>
      </c>
      <c r="I2687" s="16" t="n">
        <v>1.6949</v>
      </c>
      <c r="J2687" s="16" t="n">
        <v>1.6814</v>
      </c>
      <c r="K2687" s="17" t="n">
        <v>918</v>
      </c>
      <c r="L2687" s="16" t="n">
        <v>1</v>
      </c>
      <c r="M2687" s="18" t="n">
        <v>10324767.20734011</v>
      </c>
      <c r="N2687" s="18" t="n">
        <v>10357661.11069791</v>
      </c>
      <c r="O2687" s="19" t="n">
        <v>32893.90335779823</v>
      </c>
      <c r="P2687" s="20" t="n">
        <v>0.003185922035550905</v>
      </c>
      <c r="Q2687" s="27">
        <f>IF(O2687&gt;0,O2687,"")</f>
        <v/>
      </c>
      <c r="R2687" s="28">
        <f>IF(O2687&gt;0,P2687,"")</f>
        <v/>
      </c>
    </row>
    <row r="2688">
      <c r="A2688" t="inlineStr">
        <is>
          <t>450690</t>
        </is>
      </c>
      <c r="B2688" t="inlineStr">
        <is>
          <t>University Of Texas Health Science Center At Tyler</t>
        </is>
      </c>
      <c r="C2688" t="inlineStr">
        <is>
          <t>Texas</t>
        </is>
      </c>
      <c r="D2688" t="inlineStr">
        <is>
          <t>TX</t>
        </is>
      </c>
      <c r="E2688" t="inlineStr">
        <is>
          <t>West South Central</t>
        </is>
      </c>
      <c r="F2688" t="inlineStr">
        <is>
          <t>IPPS</t>
        </is>
      </c>
      <c r="G2688" s="16" t="n">
        <v>0.9721</v>
      </c>
      <c r="H2688" s="16" t="n">
        <v>0.9235</v>
      </c>
      <c r="I2688" s="16" t="n">
        <v>1.2145</v>
      </c>
      <c r="J2688" s="16" t="n">
        <v>1.1942</v>
      </c>
      <c r="K2688" s="17" t="n">
        <v>244</v>
      </c>
      <c r="L2688" s="16" t="n">
        <v>1</v>
      </c>
      <c r="M2688" s="18" t="n">
        <v>1966440.69379017</v>
      </c>
      <c r="N2688" s="18" t="n">
        <v>1934032.787771586</v>
      </c>
      <c r="O2688" s="19" t="n">
        <v>-32407.9060185838</v>
      </c>
      <c r="P2688" s="20" t="n">
        <v>-0.01648048991303162</v>
      </c>
      <c r="Q2688" s="27">
        <f>IF(O2688&gt;0,O2688,"")</f>
        <v/>
      </c>
      <c r="R2688" s="28">
        <f>IF(O2688&gt;0,P2688,"")</f>
        <v/>
      </c>
    </row>
    <row r="2689">
      <c r="A2689" t="inlineStr">
        <is>
          <t>450694</t>
        </is>
      </c>
      <c r="B2689" t="inlineStr">
        <is>
          <t>El Campo Memorial Hospital</t>
        </is>
      </c>
      <c r="C2689" t="inlineStr">
        <is>
          <t>Texas</t>
        </is>
      </c>
      <c r="D2689" t="inlineStr">
        <is>
          <t>TX</t>
        </is>
      </c>
      <c r="E2689" t="inlineStr">
        <is>
          <t>West South Central</t>
        </is>
      </c>
      <c r="F2689" t="inlineStr">
        <is>
          <t>Sole Community Hospital (SCH)</t>
        </is>
      </c>
      <c r="G2689" s="16" t="n">
        <v>0.9721</v>
      </c>
      <c r="H2689" s="16" t="n">
        <v>0.9235</v>
      </c>
      <c r="I2689" s="16" t="n">
        <v>1.4474</v>
      </c>
      <c r="J2689" s="16" t="n">
        <v>1.4316</v>
      </c>
      <c r="K2689" s="17" t="n">
        <v>279</v>
      </c>
      <c r="L2689" s="16" t="n">
        <v>1</v>
      </c>
      <c r="M2689" s="18" t="n">
        <v>2679700.6343889</v>
      </c>
      <c r="N2689" s="18" t="n">
        <v>2651079.993100844</v>
      </c>
      <c r="O2689" s="19" t="n">
        <v>-28620.64128805604</v>
      </c>
      <c r="P2689" s="20" t="n">
        <v>-0.01068053681846551</v>
      </c>
      <c r="Q2689" s="27">
        <f>IF(O2689&gt;0,O2689,"")</f>
        <v/>
      </c>
      <c r="R2689" s="28">
        <f>IF(O2689&gt;0,P2689,"")</f>
        <v/>
      </c>
    </row>
    <row r="2690">
      <c r="A2690" t="inlineStr">
        <is>
          <t>450698</t>
        </is>
      </c>
      <c r="B2690" t="inlineStr">
        <is>
          <t>Lamb Healthcare Center</t>
        </is>
      </c>
      <c r="C2690" t="inlineStr">
        <is>
          <t>Texas</t>
        </is>
      </c>
      <c r="D2690" t="inlineStr">
        <is>
          <t>TX</t>
        </is>
      </c>
      <c r="E2690" t="inlineStr">
        <is>
          <t>West South Central</t>
        </is>
      </c>
      <c r="F2690" t="inlineStr">
        <is>
          <t>Sole Community Hospital (SCH)</t>
        </is>
      </c>
      <c r="G2690" s="16" t="n">
        <v>0.9721</v>
      </c>
      <c r="H2690" s="16" t="n">
        <v>0.9235</v>
      </c>
      <c r="I2690" s="16" t="n">
        <v>1.3074</v>
      </c>
      <c r="J2690" s="16" t="n">
        <v>1.2914</v>
      </c>
      <c r="K2690" s="17" t="n">
        <v>33</v>
      </c>
      <c r="L2690" s="16" t="n">
        <v>1</v>
      </c>
      <c r="M2690" s="18" t="n">
        <v>286296.4269888501</v>
      </c>
      <c r="N2690" s="18" t="n">
        <v>282860.0808629396</v>
      </c>
      <c r="O2690" s="19" t="n">
        <v>-3436.346125910524</v>
      </c>
      <c r="P2690" s="20" t="n">
        <v>-0.01200275589204036</v>
      </c>
      <c r="Q2690" s="27">
        <f>IF(O2690&gt;0,O2690,"")</f>
        <v/>
      </c>
      <c r="R2690" s="28">
        <f>IF(O2690&gt;0,P2690,"")</f>
        <v/>
      </c>
    </row>
    <row r="2691">
      <c r="A2691" t="inlineStr">
        <is>
          <t>450702</t>
        </is>
      </c>
      <c r="B2691" t="inlineStr">
        <is>
          <t>Longview Regional Medical Center</t>
        </is>
      </c>
      <c r="C2691" t="inlineStr">
        <is>
          <t>Texas</t>
        </is>
      </c>
      <c r="D2691" t="inlineStr">
        <is>
          <t>TX</t>
        </is>
      </c>
      <c r="E2691" t="inlineStr">
        <is>
          <t>West South Central</t>
        </is>
      </c>
      <c r="F2691" t="inlineStr">
        <is>
          <t>Rural Referral Center (RRC)</t>
        </is>
      </c>
      <c r="G2691" s="16" t="n">
        <v>0.9721</v>
      </c>
      <c r="H2691" s="16" t="n">
        <v>0.9235</v>
      </c>
      <c r="I2691" s="16" t="n">
        <v>2.3122</v>
      </c>
      <c r="J2691" s="16" t="n">
        <v>2.3321</v>
      </c>
      <c r="K2691" s="17" t="n">
        <v>2579</v>
      </c>
      <c r="L2691" s="16" t="n">
        <v>1</v>
      </c>
      <c r="M2691" s="18" t="n">
        <v>39570382.33387695</v>
      </c>
      <c r="N2691" s="18" t="n">
        <v>39920452.0352122</v>
      </c>
      <c r="O2691" s="19" t="n">
        <v>350069.7013352513</v>
      </c>
      <c r="P2691" s="20" t="n">
        <v>0.008846760649960921</v>
      </c>
      <c r="Q2691" s="27">
        <f>IF(O2691&gt;0,O2691,"")</f>
        <v/>
      </c>
      <c r="R2691" s="28">
        <f>IF(O2691&gt;0,P2691,"")</f>
        <v/>
      </c>
    </row>
    <row r="2692">
      <c r="A2692" t="inlineStr">
        <is>
          <t>450709</t>
        </is>
      </c>
      <c r="B2692" t="inlineStr">
        <is>
          <t>Houston Methodist Clear Lake Hospital</t>
        </is>
      </c>
      <c r="C2692" t="inlineStr">
        <is>
          <t>Texas</t>
        </is>
      </c>
      <c r="D2692" t="inlineStr">
        <is>
          <t>TX</t>
        </is>
      </c>
      <c r="E2692" t="inlineStr">
        <is>
          <t>West South Central</t>
        </is>
      </c>
      <c r="F2692" t="inlineStr">
        <is>
          <t>IPPS</t>
        </is>
      </c>
      <c r="G2692" s="16" t="n">
        <v>0.9721</v>
      </c>
      <c r="H2692" s="16" t="n">
        <v>0.9742</v>
      </c>
      <c r="I2692" s="16" t="n">
        <v>1.7571</v>
      </c>
      <c r="J2692" s="16" t="n">
        <v>1.7484</v>
      </c>
      <c r="K2692" s="17" t="n">
        <v>1764</v>
      </c>
      <c r="L2692" s="16" t="n">
        <v>1</v>
      </c>
      <c r="M2692" s="18" t="n">
        <v>20567834.40380768</v>
      </c>
      <c r="N2692" s="18" t="n">
        <v>21146392.1571269</v>
      </c>
      <c r="O2692" s="19" t="n">
        <v>578557.7533192188</v>
      </c>
      <c r="P2692" s="20" t="n">
        <v>0.02812924987436264</v>
      </c>
      <c r="Q2692" s="27">
        <f>IF(O2692&gt;0,O2692,"")</f>
        <v/>
      </c>
      <c r="R2692" s="28">
        <f>IF(O2692&gt;0,P2692,"")</f>
        <v/>
      </c>
    </row>
    <row r="2693">
      <c r="A2693" t="inlineStr">
        <is>
          <t>450711</t>
        </is>
      </c>
      <c r="B2693" t="inlineStr">
        <is>
          <t>Rio Grande Regional Hospital</t>
        </is>
      </c>
      <c r="C2693" t="inlineStr">
        <is>
          <t>Texas</t>
        </is>
      </c>
      <c r="D2693" t="inlineStr">
        <is>
          <t>TX</t>
        </is>
      </c>
      <c r="E2693" t="inlineStr">
        <is>
          <t>West South Central</t>
        </is>
      </c>
      <c r="F2693" t="inlineStr">
        <is>
          <t>Rural Referral Center (RRC)</t>
        </is>
      </c>
      <c r="G2693" s="16" t="n">
        <v>0.9721</v>
      </c>
      <c r="H2693" s="16" t="n">
        <v>0.9235</v>
      </c>
      <c r="I2693" s="16" t="n">
        <v>1.9099</v>
      </c>
      <c r="J2693" s="16" t="n">
        <v>1.9037</v>
      </c>
      <c r="K2693" s="17" t="n">
        <v>962</v>
      </c>
      <c r="L2693" s="16" t="n">
        <v>1</v>
      </c>
      <c r="M2693" s="18" t="n">
        <v>12192119.43115359</v>
      </c>
      <c r="N2693" s="18" t="n">
        <v>12155435.44410587</v>
      </c>
      <c r="O2693" s="19" t="n">
        <v>-36683.98704771884</v>
      </c>
      <c r="P2693" s="20" t="n">
        <v>-0.003008827731295271</v>
      </c>
      <c r="Q2693" s="27">
        <f>IF(O2693&gt;0,O2693,"")</f>
        <v/>
      </c>
      <c r="R2693" s="28">
        <f>IF(O2693&gt;0,P2693,"")</f>
        <v/>
      </c>
    </row>
    <row r="2694">
      <c r="A2694" t="inlineStr">
        <is>
          <t>450713</t>
        </is>
      </c>
      <c r="B2694" t="inlineStr">
        <is>
          <t>St David'S South Austin Medical Center</t>
        </is>
      </c>
      <c r="C2694" t="inlineStr">
        <is>
          <t>Texas</t>
        </is>
      </c>
      <c r="D2694" t="inlineStr">
        <is>
          <t>TX</t>
        </is>
      </c>
      <c r="E2694" t="inlineStr">
        <is>
          <t>West South Central</t>
        </is>
      </c>
      <c r="F2694" t="inlineStr">
        <is>
          <t>IPPS</t>
        </is>
      </c>
      <c r="G2694" s="16" t="n">
        <v>0.9721</v>
      </c>
      <c r="H2694" s="16" t="n">
        <v>0.9235</v>
      </c>
      <c r="I2694" s="16" t="n">
        <v>2.0477</v>
      </c>
      <c r="J2694" s="16" t="n">
        <v>2.0495</v>
      </c>
      <c r="K2694" s="17" t="n">
        <v>4439</v>
      </c>
      <c r="L2694" s="16" t="n">
        <v>1</v>
      </c>
      <c r="M2694" s="18" t="n">
        <v>60317729.15354922</v>
      </c>
      <c r="N2694" s="18" t="n">
        <v>60385130.18287016</v>
      </c>
      <c r="O2694" s="19" t="n">
        <v>67401.02932094038</v>
      </c>
      <c r="P2694" s="20" t="n">
        <v>0.001117433137268139</v>
      </c>
      <c r="Q2694" s="27">
        <f>IF(O2694&gt;0,O2694,"")</f>
        <v/>
      </c>
      <c r="R2694" s="28">
        <f>IF(O2694&gt;0,P2694,"")</f>
        <v/>
      </c>
    </row>
    <row r="2695">
      <c r="A2695" t="inlineStr">
        <is>
          <t>450718</t>
        </is>
      </c>
      <c r="B2695" t="inlineStr">
        <is>
          <t>Round Rock Medical Center</t>
        </is>
      </c>
      <c r="C2695" t="inlineStr">
        <is>
          <t>Texas</t>
        </is>
      </c>
      <c r="D2695" t="inlineStr">
        <is>
          <t>TX</t>
        </is>
      </c>
      <c r="E2695" t="inlineStr">
        <is>
          <t>West South Central</t>
        </is>
      </c>
      <c r="F2695" t="inlineStr">
        <is>
          <t>IPPS</t>
        </is>
      </c>
      <c r="G2695" s="16" t="n">
        <v>0.9721</v>
      </c>
      <c r="H2695" s="16" t="n">
        <v>0.9235</v>
      </c>
      <c r="I2695" s="16" t="n">
        <v>2.2161</v>
      </c>
      <c r="J2695" s="16" t="n">
        <v>2.2273</v>
      </c>
      <c r="K2695" s="17" t="n">
        <v>3261</v>
      </c>
      <c r="L2695" s="16" t="n">
        <v>1</v>
      </c>
      <c r="M2695" s="18" t="n">
        <v>47954974.02067531</v>
      </c>
      <c r="N2695" s="18" t="n">
        <v>48208814.85641021</v>
      </c>
      <c r="O2695" s="19" t="n">
        <v>253840.8357348964</v>
      </c>
      <c r="P2695" s="20" t="n">
        <v>0.005293316093247291</v>
      </c>
      <c r="Q2695" s="27">
        <f>IF(O2695&gt;0,O2695,"")</f>
        <v/>
      </c>
      <c r="R2695" s="28">
        <f>IF(O2695&gt;0,P2695,"")</f>
        <v/>
      </c>
    </row>
    <row r="2696">
      <c r="A2696" t="inlineStr">
        <is>
          <t>450723</t>
        </is>
      </c>
      <c r="B2696" t="inlineStr">
        <is>
          <t>Methodist Charlton Medical Center</t>
        </is>
      </c>
      <c r="C2696" t="inlineStr">
        <is>
          <t>Texas</t>
        </is>
      </c>
      <c r="D2696" t="inlineStr">
        <is>
          <t>TX</t>
        </is>
      </c>
      <c r="E2696" t="inlineStr">
        <is>
          <t>West South Central</t>
        </is>
      </c>
      <c r="F2696" t="inlineStr">
        <is>
          <t>IPPS</t>
        </is>
      </c>
      <c r="G2696" s="16" t="n">
        <v>0.9721</v>
      </c>
      <c r="H2696" s="16" t="n">
        <v>0.9404</v>
      </c>
      <c r="I2696" s="16" t="n">
        <v>1.7691</v>
      </c>
      <c r="J2696" s="16" t="n">
        <v>1.758</v>
      </c>
      <c r="K2696" s="17" t="n">
        <v>2209</v>
      </c>
      <c r="L2696" s="16" t="n">
        <v>1</v>
      </c>
      <c r="M2696" s="18" t="n">
        <v>25932333.96030099</v>
      </c>
      <c r="N2696" s="18" t="n">
        <v>26059288.84467107</v>
      </c>
      <c r="O2696" s="19" t="n">
        <v>126954.8843700811</v>
      </c>
      <c r="P2696" s="20" t="n">
        <v>0.00489562121806824</v>
      </c>
      <c r="Q2696" s="27">
        <f>IF(O2696&gt;0,O2696,"")</f>
        <v/>
      </c>
      <c r="R2696" s="28">
        <f>IF(O2696&gt;0,P2696,"")</f>
        <v/>
      </c>
    </row>
    <row r="2697">
      <c r="A2697" t="inlineStr">
        <is>
          <t>450730</t>
        </is>
      </c>
      <c r="B2697" t="inlineStr">
        <is>
          <t>Carrollton Regional Medical Center</t>
        </is>
      </c>
      <c r="C2697" t="inlineStr">
        <is>
          <t>Texas</t>
        </is>
      </c>
      <c r="D2697" t="inlineStr">
        <is>
          <t>TX</t>
        </is>
      </c>
      <c r="E2697" t="inlineStr">
        <is>
          <t>West South Central</t>
        </is>
      </c>
      <c r="F2697" t="inlineStr">
        <is>
          <t>IPPS</t>
        </is>
      </c>
      <c r="G2697" s="16" t="n">
        <v>0.9721</v>
      </c>
      <c r="H2697" s="16" t="n">
        <v>0.9404</v>
      </c>
      <c r="I2697" s="16" t="n">
        <v>1.9556</v>
      </c>
      <c r="J2697" s="16" t="n">
        <v>1.9513</v>
      </c>
      <c r="K2697" s="17" t="n">
        <v>602</v>
      </c>
      <c r="L2697" s="16" t="n">
        <v>1</v>
      </c>
      <c r="M2697" s="18" t="n">
        <v>7812140.175432061</v>
      </c>
      <c r="N2697" s="18" t="n">
        <v>7882582.210794812</v>
      </c>
      <c r="O2697" s="19" t="n">
        <v>70442.03536275122</v>
      </c>
      <c r="P2697" s="20" t="n">
        <v>0.00901699582712049</v>
      </c>
      <c r="Q2697" s="27">
        <f>IF(O2697&gt;0,O2697,"")</f>
        <v/>
      </c>
      <c r="R2697" s="28">
        <f>IF(O2697&gt;0,P2697,"")</f>
        <v/>
      </c>
    </row>
    <row r="2698">
      <c r="A2698" t="inlineStr">
        <is>
          <t>450742</t>
        </is>
      </c>
      <c r="B2698" t="inlineStr">
        <is>
          <t>Baylor Scott And White Medical Center Lake Pointe</t>
        </is>
      </c>
      <c r="C2698" t="inlineStr">
        <is>
          <t>Texas</t>
        </is>
      </c>
      <c r="D2698" t="inlineStr">
        <is>
          <t>TX</t>
        </is>
      </c>
      <c r="E2698" t="inlineStr">
        <is>
          <t>West South Central</t>
        </is>
      </c>
      <c r="F2698" t="inlineStr">
        <is>
          <t>IPPS</t>
        </is>
      </c>
      <c r="G2698" s="16" t="n">
        <v>0.9721</v>
      </c>
      <c r="H2698" s="16" t="n">
        <v>0.9404</v>
      </c>
      <c r="I2698" s="16" t="n">
        <v>1.6215</v>
      </c>
      <c r="J2698" s="16" t="n">
        <v>1.6124</v>
      </c>
      <c r="K2698" s="17" t="n">
        <v>2316</v>
      </c>
      <c r="L2698" s="16" t="n">
        <v>1</v>
      </c>
      <c r="M2698" s="18" t="n">
        <v>24920056.09410687</v>
      </c>
      <c r="N2698" s="18" t="n">
        <v>25058745.05103229</v>
      </c>
      <c r="O2698" s="19" t="n">
        <v>138688.956925422</v>
      </c>
      <c r="P2698" s="20" t="n">
        <v>0.005565354925433708</v>
      </c>
      <c r="Q2698" s="27">
        <f>IF(O2698&gt;0,O2698,"")</f>
        <v/>
      </c>
      <c r="R2698" s="28">
        <f>IF(O2698&gt;0,P2698,"")</f>
        <v/>
      </c>
    </row>
    <row r="2699">
      <c r="A2699" t="inlineStr">
        <is>
          <t>450743</t>
        </is>
      </c>
      <c r="B2699" t="inlineStr">
        <is>
          <t>Texas Health Presbyterian Hospital Denton</t>
        </is>
      </c>
      <c r="C2699" t="inlineStr">
        <is>
          <t>Texas</t>
        </is>
      </c>
      <c r="D2699" t="inlineStr">
        <is>
          <t>TX</t>
        </is>
      </c>
      <c r="E2699" t="inlineStr">
        <is>
          <t>West South Central</t>
        </is>
      </c>
      <c r="F2699" t="inlineStr">
        <is>
          <t>IPPS</t>
        </is>
      </c>
      <c r="G2699" s="16" t="n">
        <v>0.9721</v>
      </c>
      <c r="H2699" s="16" t="n">
        <v>0.9404</v>
      </c>
      <c r="I2699" s="16" t="n">
        <v>1.7356</v>
      </c>
      <c r="J2699" s="16" t="n">
        <v>1.7311</v>
      </c>
      <c r="K2699" s="17" t="n">
        <v>2523</v>
      </c>
      <c r="L2699" s="16" t="n">
        <v>1</v>
      </c>
      <c r="M2699" s="18" t="n">
        <v>29057644.05213918</v>
      </c>
      <c r="N2699" s="18" t="n">
        <v>29308080.78562218</v>
      </c>
      <c r="O2699" s="19" t="n">
        <v>250436.7334830053</v>
      </c>
      <c r="P2699" s="20" t="n">
        <v>0.008618617979958653</v>
      </c>
      <c r="Q2699" s="27">
        <f>IF(O2699&gt;0,O2699,"")</f>
        <v/>
      </c>
      <c r="R2699" s="28">
        <f>IF(O2699&gt;0,P2699,"")</f>
        <v/>
      </c>
    </row>
    <row r="2700">
      <c r="A2700" t="inlineStr">
        <is>
          <t>450747</t>
        </is>
      </c>
      <c r="B2700" t="inlineStr">
        <is>
          <t>Palestine Regional Medical Center</t>
        </is>
      </c>
      <c r="C2700" t="inlineStr">
        <is>
          <t>Texas</t>
        </is>
      </c>
      <c r="D2700" t="inlineStr">
        <is>
          <t>TX</t>
        </is>
      </c>
      <c r="E2700" t="inlineStr">
        <is>
          <t>West South Central</t>
        </is>
      </c>
      <c r="F2700" t="inlineStr">
        <is>
          <t>SCH/RRC</t>
        </is>
      </c>
      <c r="G2700" s="16" t="n">
        <v>0.9721</v>
      </c>
      <c r="H2700" s="16" t="n">
        <v>0.9235</v>
      </c>
      <c r="I2700" s="16" t="n">
        <v>1.3563</v>
      </c>
      <c r="J2700" s="16" t="n">
        <v>1.3363</v>
      </c>
      <c r="K2700" s="17" t="n">
        <v>535</v>
      </c>
      <c r="L2700" s="16" t="n">
        <v>1</v>
      </c>
      <c r="M2700" s="18" t="n">
        <v>4815074.946339552</v>
      </c>
      <c r="N2700" s="18" t="n">
        <v>4745201.83499639</v>
      </c>
      <c r="O2700" s="19" t="n">
        <v>-69873.11134316213</v>
      </c>
      <c r="P2700" s="20" t="n">
        <v>-0.01451132373262021</v>
      </c>
      <c r="Q2700" s="27">
        <f>IF(O2700&gt;0,O2700,"")</f>
        <v/>
      </c>
      <c r="R2700" s="28">
        <f>IF(O2700&gt;0,P2700,"")</f>
        <v/>
      </c>
    </row>
    <row r="2701">
      <c r="A2701" t="inlineStr">
        <is>
          <t>450755</t>
        </is>
      </c>
      <c r="B2701" t="inlineStr">
        <is>
          <t>Covenant Hospital Levelland</t>
        </is>
      </c>
      <c r="C2701" t="inlineStr">
        <is>
          <t>Texas</t>
        </is>
      </c>
      <c r="D2701" t="inlineStr">
        <is>
          <t>TX</t>
        </is>
      </c>
      <c r="E2701" t="inlineStr">
        <is>
          <t>West South Central</t>
        </is>
      </c>
      <c r="F2701" t="inlineStr">
        <is>
          <t>IPPS</t>
        </is>
      </c>
      <c r="G2701" s="16" t="n">
        <v>0.9721</v>
      </c>
      <c r="H2701" s="16" t="n">
        <v>0.9235</v>
      </c>
      <c r="I2701" s="16" t="n">
        <v>1.2185</v>
      </c>
      <c r="J2701" s="16" t="n">
        <v>1.1981</v>
      </c>
      <c r="K2701" s="17" t="n">
        <v>73</v>
      </c>
      <c r="L2701" s="16" t="n">
        <v>1</v>
      </c>
      <c r="M2701" s="18" t="n">
        <v>590258.026081645</v>
      </c>
      <c r="N2701" s="18" t="n">
        <v>580514.2267583177</v>
      </c>
      <c r="O2701" s="19" t="n">
        <v>-9743.799323327374</v>
      </c>
      <c r="P2701" s="20" t="n">
        <v>-0.01650769475852854</v>
      </c>
      <c r="Q2701" s="27">
        <f>IF(O2701&gt;0,O2701,"")</f>
        <v/>
      </c>
      <c r="R2701" s="28">
        <f>IF(O2701&gt;0,P2701,"")</f>
        <v/>
      </c>
    </row>
    <row r="2702">
      <c r="A2702" t="inlineStr">
        <is>
          <t>450771</t>
        </is>
      </c>
      <c r="B2702" t="inlineStr">
        <is>
          <t>Texas Health Presbyterian Hospital Plano</t>
        </is>
      </c>
      <c r="C2702" t="inlineStr">
        <is>
          <t>Texas</t>
        </is>
      </c>
      <c r="D2702" t="inlineStr">
        <is>
          <t>TX</t>
        </is>
      </c>
      <c r="E2702" t="inlineStr">
        <is>
          <t>West South Central</t>
        </is>
      </c>
      <c r="F2702" t="inlineStr">
        <is>
          <t>Rural Referral Center (RRC)</t>
        </is>
      </c>
      <c r="G2702" s="16" t="n">
        <v>0.9721</v>
      </c>
      <c r="H2702" s="16" t="n">
        <v>0.9404</v>
      </c>
      <c r="I2702" s="16" t="n">
        <v>2.0101</v>
      </c>
      <c r="J2702" s="16" t="n">
        <v>2.0097</v>
      </c>
      <c r="K2702" s="17" t="n">
        <v>4147</v>
      </c>
      <c r="L2702" s="16" t="n">
        <v>1</v>
      </c>
      <c r="M2702" s="18" t="n">
        <v>55315291.6359794</v>
      </c>
      <c r="N2702" s="18" t="n">
        <v>55925933.37135103</v>
      </c>
      <c r="O2702" s="19" t="n">
        <v>610641.7353716269</v>
      </c>
      <c r="P2702" s="20" t="n">
        <v>0.01103929342703564</v>
      </c>
      <c r="Q2702" s="27">
        <f>IF(O2702&gt;0,O2702,"")</f>
        <v/>
      </c>
      <c r="R2702" s="28">
        <f>IF(O2702&gt;0,P2702,"")</f>
        <v/>
      </c>
    </row>
    <row r="2703">
      <c r="A2703" t="inlineStr">
        <is>
          <t>450774</t>
        </is>
      </c>
      <c r="B2703" t="inlineStr">
        <is>
          <t>Tops Surgical Specialty Hospital</t>
        </is>
      </c>
      <c r="C2703" t="inlineStr">
        <is>
          <t>Texas</t>
        </is>
      </c>
      <c r="D2703" t="inlineStr">
        <is>
          <t>TX</t>
        </is>
      </c>
      <c r="E2703" t="inlineStr">
        <is>
          <t>West South Central</t>
        </is>
      </c>
      <c r="F2703" t="inlineStr">
        <is>
          <t>IPPS</t>
        </is>
      </c>
      <c r="G2703" s="16" t="n">
        <v>0.9721</v>
      </c>
      <c r="H2703" s="16" t="n">
        <v>0.9742</v>
      </c>
      <c r="I2703" s="16" t="n">
        <v>3.2376</v>
      </c>
      <c r="J2703" s="16" t="n">
        <v>3.3306</v>
      </c>
      <c r="K2703" s="17" t="n">
        <v>89</v>
      </c>
      <c r="L2703" s="16" t="n">
        <v>1</v>
      </c>
      <c r="M2703" s="18" t="n">
        <v>1912082.847050125</v>
      </c>
      <c r="N2703" s="18" t="n">
        <v>2032400.942458336</v>
      </c>
      <c r="O2703" s="19" t="n">
        <v>120318.0954082115</v>
      </c>
      <c r="P2703" s="20" t="n">
        <v>0.06292514761786226</v>
      </c>
      <c r="Q2703" s="27">
        <f>IF(O2703&gt;0,O2703,"")</f>
        <v/>
      </c>
      <c r="R2703" s="28">
        <f>IF(O2703&gt;0,P2703,"")</f>
        <v/>
      </c>
    </row>
    <row r="2704">
      <c r="A2704" t="inlineStr">
        <is>
          <t>450775</t>
        </is>
      </c>
      <c r="B2704" t="inlineStr">
        <is>
          <t>Hca Houston Healthcare Kingwood</t>
        </is>
      </c>
      <c r="C2704" t="inlineStr">
        <is>
          <t>Texas</t>
        </is>
      </c>
      <c r="D2704" t="inlineStr">
        <is>
          <t>TX</t>
        </is>
      </c>
      <c r="E2704" t="inlineStr">
        <is>
          <t>West South Central</t>
        </is>
      </c>
      <c r="F2704" t="inlineStr">
        <is>
          <t>IPPS</t>
        </is>
      </c>
      <c r="G2704" s="16" t="n">
        <v>0.9721</v>
      </c>
      <c r="H2704" s="16" t="n">
        <v>0.9742</v>
      </c>
      <c r="I2704" s="16" t="n">
        <v>1.9666</v>
      </c>
      <c r="J2704" s="16" t="n">
        <v>1.9657</v>
      </c>
      <c r="K2704" s="17" t="n">
        <v>5639</v>
      </c>
      <c r="L2704" s="16" t="n">
        <v>1</v>
      </c>
      <c r="M2704" s="18" t="n">
        <v>73588785.74989131</v>
      </c>
      <c r="N2704" s="18" t="n">
        <v>76000462.55888365</v>
      </c>
      <c r="O2704" s="19" t="n">
        <v>2411676.808992341</v>
      </c>
      <c r="P2704" s="20" t="n">
        <v>0.03277234138893103</v>
      </c>
      <c r="Q2704" s="27">
        <f>IF(O2704&gt;0,O2704,"")</f>
        <v/>
      </c>
      <c r="R2704" s="28">
        <f>IF(O2704&gt;0,P2704,"")</f>
        <v/>
      </c>
    </row>
    <row r="2705">
      <c r="A2705" t="inlineStr">
        <is>
          <t>450779</t>
        </is>
      </c>
      <c r="B2705" t="inlineStr">
        <is>
          <t>Texas Health Harris Methodist Hospital Southwest F</t>
        </is>
      </c>
      <c r="C2705" t="inlineStr">
        <is>
          <t>Texas</t>
        </is>
      </c>
      <c r="D2705" t="inlineStr">
        <is>
          <t>TX</t>
        </is>
      </c>
      <c r="E2705" t="inlineStr">
        <is>
          <t>West South Central</t>
        </is>
      </c>
      <c r="F2705" t="inlineStr">
        <is>
          <t>IPPS</t>
        </is>
      </c>
      <c r="G2705" s="16" t="n">
        <v>0.9748</v>
      </c>
      <c r="H2705" s="16" t="n">
        <v>0.9261</v>
      </c>
      <c r="I2705" s="16" t="n">
        <v>1.6926</v>
      </c>
      <c r="J2705" s="16" t="n">
        <v>1.6813</v>
      </c>
      <c r="K2705" s="17" t="n">
        <v>2893</v>
      </c>
      <c r="L2705" s="16" t="n">
        <v>1</v>
      </c>
      <c r="M2705" s="18" t="n">
        <v>32548835.4245543</v>
      </c>
      <c r="N2705" s="18" t="n">
        <v>32338874.85145627</v>
      </c>
      <c r="O2705" s="19" t="n">
        <v>-209960.5730980262</v>
      </c>
      <c r="P2705" s="20" t="n">
        <v>-0.006450632422308893</v>
      </c>
      <c r="Q2705" s="27">
        <f>IF(O2705&gt;0,O2705,"")</f>
        <v/>
      </c>
      <c r="R2705" s="28">
        <f>IF(O2705&gt;0,P2705,"")</f>
        <v/>
      </c>
    </row>
    <row r="2706">
      <c r="A2706" t="inlineStr">
        <is>
          <t>450788</t>
        </is>
      </c>
      <c r="B2706" t="inlineStr">
        <is>
          <t>Corpus Christi Medical Center,The</t>
        </is>
      </c>
      <c r="C2706" t="inlineStr">
        <is>
          <t>Texas</t>
        </is>
      </c>
      <c r="D2706" t="inlineStr">
        <is>
          <t>TX</t>
        </is>
      </c>
      <c r="E2706" t="inlineStr">
        <is>
          <t>West South Central</t>
        </is>
      </c>
      <c r="F2706" t="inlineStr">
        <is>
          <t>IPPS</t>
        </is>
      </c>
      <c r="G2706" s="16" t="n">
        <v>0.9721</v>
      </c>
      <c r="H2706" s="16" t="n">
        <v>0.9235</v>
      </c>
      <c r="I2706" s="16" t="n">
        <v>2.0342</v>
      </c>
      <c r="J2706" s="16" t="n">
        <v>2.0295</v>
      </c>
      <c r="K2706" s="17" t="n">
        <v>2911</v>
      </c>
      <c r="L2706" s="16" t="n">
        <v>1</v>
      </c>
      <c r="M2706" s="18" t="n">
        <v>39294282.48231912</v>
      </c>
      <c r="N2706" s="18" t="n">
        <v>39212831.2425345</v>
      </c>
      <c r="O2706" s="19" t="n">
        <v>-81451.23978461325</v>
      </c>
      <c r="P2706" s="20" t="n">
        <v>-0.002072852197295195</v>
      </c>
      <c r="Q2706" s="27">
        <f>IF(O2706&gt;0,O2706,"")</f>
        <v/>
      </c>
      <c r="R2706" s="28">
        <f>IF(O2706&gt;0,P2706,"")</f>
        <v/>
      </c>
    </row>
    <row r="2707">
      <c r="A2707" t="inlineStr">
        <is>
          <t>450801</t>
        </is>
      </c>
      <c r="B2707" t="inlineStr">
        <is>
          <t>Christus St Michael Health System</t>
        </is>
      </c>
      <c r="C2707" t="inlineStr">
        <is>
          <t>Texas</t>
        </is>
      </c>
      <c r="D2707" t="inlineStr">
        <is>
          <t>TX</t>
        </is>
      </c>
      <c r="E2707" t="inlineStr">
        <is>
          <t>West South Central</t>
        </is>
      </c>
      <c r="F2707" t="inlineStr">
        <is>
          <t>SCH/RRC</t>
        </is>
      </c>
      <c r="G2707" s="16" t="n">
        <v>0.9721</v>
      </c>
      <c r="H2707" s="16" t="n">
        <v>0.9235</v>
      </c>
      <c r="I2707" s="16" t="n">
        <v>1.8369</v>
      </c>
      <c r="J2707" s="16" t="n">
        <v>1.8337</v>
      </c>
      <c r="K2707" s="17" t="n">
        <v>4955</v>
      </c>
      <c r="L2707" s="16" t="n">
        <v>1</v>
      </c>
      <c r="M2707" s="18" t="n">
        <v>60398017.06546841</v>
      </c>
      <c r="N2707" s="18" t="n">
        <v>60307160.83389262</v>
      </c>
      <c r="O2707" s="19" t="n">
        <v>-90856.23157578707</v>
      </c>
      <c r="P2707" s="20" t="n">
        <v>-0.001504291630589519</v>
      </c>
      <c r="Q2707" s="27">
        <f>IF(O2707&gt;0,O2707,"")</f>
        <v/>
      </c>
      <c r="R2707" s="28">
        <f>IF(O2707&gt;0,P2707,"")</f>
        <v/>
      </c>
    </row>
    <row r="2708">
      <c r="A2708" t="inlineStr">
        <is>
          <t>450804</t>
        </is>
      </c>
      <c r="B2708" t="inlineStr">
        <is>
          <t>Texas Orthopedic Hospital</t>
        </is>
      </c>
      <c r="C2708" t="inlineStr">
        <is>
          <t>Texas</t>
        </is>
      </c>
      <c r="D2708" t="inlineStr">
        <is>
          <t>TX</t>
        </is>
      </c>
      <c r="E2708" t="inlineStr">
        <is>
          <t>West South Central</t>
        </is>
      </c>
      <c r="F2708" t="inlineStr">
        <is>
          <t>IPPS</t>
        </is>
      </c>
      <c r="G2708" s="16" t="n">
        <v>0.9721</v>
      </c>
      <c r="H2708" s="16" t="n">
        <v>0.9742</v>
      </c>
      <c r="I2708" s="16" t="n">
        <v>3.7568</v>
      </c>
      <c r="J2708" s="16" t="n">
        <v>3.7478</v>
      </c>
      <c r="K2708" s="17" t="n">
        <v>595</v>
      </c>
      <c r="L2708" s="16" t="n">
        <v>1</v>
      </c>
      <c r="M2708" s="18" t="n">
        <v>14832984.69000396</v>
      </c>
      <c r="N2708" s="18" t="n">
        <v>15289394.12349526</v>
      </c>
      <c r="O2708" s="19" t="n">
        <v>456409.4334913008</v>
      </c>
      <c r="P2708" s="20" t="n">
        <v>0.03076989850861762</v>
      </c>
      <c r="Q2708" s="27">
        <f>IF(O2708&gt;0,O2708,"")</f>
        <v/>
      </c>
      <c r="R2708" s="28">
        <f>IF(O2708&gt;0,P2708,"")</f>
        <v/>
      </c>
    </row>
    <row r="2709">
      <c r="A2709" t="inlineStr">
        <is>
          <t>450808</t>
        </is>
      </c>
      <c r="B2709" t="inlineStr">
        <is>
          <t>Northwest Hills Surgical Hospital</t>
        </is>
      </c>
      <c r="C2709" t="inlineStr">
        <is>
          <t>Texas</t>
        </is>
      </c>
      <c r="D2709" t="inlineStr">
        <is>
          <t>TX</t>
        </is>
      </c>
      <c r="E2709" t="inlineStr">
        <is>
          <t>West South Central</t>
        </is>
      </c>
      <c r="F2709" t="inlineStr">
        <is>
          <t>IPPS</t>
        </is>
      </c>
      <c r="G2709" s="16" t="n">
        <v>0.9721</v>
      </c>
      <c r="H2709" s="16" t="n">
        <v>0.9235</v>
      </c>
      <c r="I2709" s="16" t="n">
        <v>3.5225</v>
      </c>
      <c r="J2709" s="16" t="n">
        <v>3.628</v>
      </c>
      <c r="K2709" s="17" t="n">
        <v>60</v>
      </c>
      <c r="L2709" s="16" t="n">
        <v>1</v>
      </c>
      <c r="M2709" s="18" t="n">
        <v>1402477.038491697</v>
      </c>
      <c r="N2709" s="18" t="n">
        <v>1444825.732989912</v>
      </c>
      <c r="O2709" s="19" t="n">
        <v>42348.6944982151</v>
      </c>
      <c r="P2709" s="20" t="n">
        <v>0.03019564195058714</v>
      </c>
      <c r="Q2709" s="27">
        <f>IF(O2709&gt;0,O2709,"")</f>
        <v/>
      </c>
      <c r="R2709" s="28">
        <f>IF(O2709&gt;0,P2709,"")</f>
        <v/>
      </c>
    </row>
    <row r="2710">
      <c r="A2710" t="inlineStr">
        <is>
          <t>450809</t>
        </is>
      </c>
      <c r="B2710" t="inlineStr">
        <is>
          <t>North Austin Medical Center</t>
        </is>
      </c>
      <c r="C2710" t="inlineStr">
        <is>
          <t>Texas</t>
        </is>
      </c>
      <c r="D2710" t="inlineStr">
        <is>
          <t>TX</t>
        </is>
      </c>
      <c r="E2710" t="inlineStr">
        <is>
          <t>West South Central</t>
        </is>
      </c>
      <c r="F2710" t="inlineStr">
        <is>
          <t>IPPS</t>
        </is>
      </c>
      <c r="G2710" s="16" t="n">
        <v>0.9721</v>
      </c>
      <c r="H2710" s="16" t="n">
        <v>0.9235</v>
      </c>
      <c r="I2710" s="16" t="n">
        <v>1.7874</v>
      </c>
      <c r="J2710" s="16" t="n">
        <v>1.7908</v>
      </c>
      <c r="K2710" s="17" t="n">
        <v>2968</v>
      </c>
      <c r="L2710" s="16" t="n">
        <v>1</v>
      </c>
      <c r="M2710" s="18" t="n">
        <v>35202958.01809783</v>
      </c>
      <c r="N2710" s="18" t="n">
        <v>35278322.1352011</v>
      </c>
      <c r="O2710" s="19" t="n">
        <v>75364.11710327864</v>
      </c>
      <c r="P2710" s="20" t="n">
        <v>0.002140846148909816</v>
      </c>
      <c r="Q2710" s="27">
        <f>IF(O2710&gt;0,O2710,"")</f>
        <v/>
      </c>
      <c r="R2710" s="28">
        <f>IF(O2710&gt;0,P2710,"")</f>
        <v/>
      </c>
    </row>
    <row r="2711">
      <c r="A2711" t="inlineStr">
        <is>
          <t>450820</t>
        </is>
      </c>
      <c r="B2711" t="inlineStr">
        <is>
          <t>Houston Methodist Sugarland Hospital</t>
        </is>
      </c>
      <c r="C2711" t="inlineStr">
        <is>
          <t>Texas</t>
        </is>
      </c>
      <c r="D2711" t="inlineStr">
        <is>
          <t>TX</t>
        </is>
      </c>
      <c r="E2711" t="inlineStr">
        <is>
          <t>West South Central</t>
        </is>
      </c>
      <c r="F2711" t="inlineStr">
        <is>
          <t>Rural Referral Center (RRC)</t>
        </is>
      </c>
      <c r="G2711" s="16" t="n">
        <v>0.9721</v>
      </c>
      <c r="H2711" s="16" t="n">
        <v>0.9742</v>
      </c>
      <c r="I2711" s="16" t="n">
        <v>1.8503</v>
      </c>
      <c r="J2711" s="16" t="n">
        <v>1.8549</v>
      </c>
      <c r="K2711" s="17" t="n">
        <v>5862</v>
      </c>
      <c r="L2711" s="16" t="n">
        <v>1</v>
      </c>
      <c r="M2711" s="18" t="n">
        <v>71974966.33759545</v>
      </c>
      <c r="N2711" s="18" t="n">
        <v>74552672.89582705</v>
      </c>
      <c r="O2711" s="19" t="n">
        <v>2577706.558231607</v>
      </c>
      <c r="P2711" s="20" t="n">
        <v>0.03581393211274302</v>
      </c>
      <c r="Q2711" s="27">
        <f>IF(O2711&gt;0,O2711,"")</f>
        <v/>
      </c>
      <c r="R2711" s="28">
        <f>IF(O2711&gt;0,P2711,"")</f>
        <v/>
      </c>
    </row>
    <row r="2712">
      <c r="A2712" t="inlineStr">
        <is>
          <t>450822</t>
        </is>
      </c>
      <c r="B2712" t="inlineStr">
        <is>
          <t>Medical City Las Colinas</t>
        </is>
      </c>
      <c r="C2712" t="inlineStr">
        <is>
          <t>Texas</t>
        </is>
      </c>
      <c r="D2712" t="inlineStr">
        <is>
          <t>TX</t>
        </is>
      </c>
      <c r="E2712" t="inlineStr">
        <is>
          <t>West South Central</t>
        </is>
      </c>
      <c r="F2712" t="inlineStr">
        <is>
          <t>IPPS</t>
        </is>
      </c>
      <c r="G2712" s="16" t="n">
        <v>0.9721</v>
      </c>
      <c r="H2712" s="16" t="n">
        <v>0.9404</v>
      </c>
      <c r="I2712" s="16" t="n">
        <v>1.5759</v>
      </c>
      <c r="J2712" s="16" t="n">
        <v>1.565</v>
      </c>
      <c r="K2712" s="17" t="n">
        <v>527</v>
      </c>
      <c r="L2712" s="16" t="n">
        <v>1</v>
      </c>
      <c r="M2712" s="18" t="n">
        <v>5511030.038956363</v>
      </c>
      <c r="N2712" s="18" t="n">
        <v>5534430.399551399</v>
      </c>
      <c r="O2712" s="19" t="n">
        <v>23400.3605950363</v>
      </c>
      <c r="P2712" s="20" t="n">
        <v>0.004246095635411866</v>
      </c>
      <c r="Q2712" s="27">
        <f>IF(O2712&gt;0,O2712,"")</f>
        <v/>
      </c>
      <c r="R2712" s="28">
        <f>IF(O2712&gt;0,P2712,"")</f>
        <v/>
      </c>
    </row>
    <row r="2713">
      <c r="A2713" t="inlineStr">
        <is>
          <t>450825</t>
        </is>
      </c>
      <c r="B2713" t="inlineStr">
        <is>
          <t>Cornerstone Regional Hospital</t>
        </is>
      </c>
      <c r="C2713" t="inlineStr">
        <is>
          <t>Texas</t>
        </is>
      </c>
      <c r="D2713" t="inlineStr">
        <is>
          <t>TX</t>
        </is>
      </c>
      <c r="E2713" t="inlineStr">
        <is>
          <t>West South Central</t>
        </is>
      </c>
      <c r="F2713" t="inlineStr">
        <is>
          <t>IPPS</t>
        </is>
      </c>
      <c r="G2713" s="16" t="n">
        <v>0.9721</v>
      </c>
      <c r="H2713" s="16" t="n">
        <v>0.9235</v>
      </c>
      <c r="I2713" s="16" t="n">
        <v>2.2088</v>
      </c>
      <c r="J2713" s="16" t="n">
        <v>2.204</v>
      </c>
      <c r="K2713" s="17" t="n">
        <v>24</v>
      </c>
      <c r="L2713" s="16" t="n">
        <v>1</v>
      </c>
      <c r="M2713" s="18" t="n">
        <v>351771.8986652049</v>
      </c>
      <c r="N2713" s="18" t="n">
        <v>351091.0601444064</v>
      </c>
      <c r="O2713" s="19" t="n">
        <v>-680.8385207984829</v>
      </c>
      <c r="P2713" s="20" t="n">
        <v>-0.001935454547057108</v>
      </c>
      <c r="Q2713" s="27">
        <f>IF(O2713&gt;0,O2713,"")</f>
        <v/>
      </c>
      <c r="R2713" s="28">
        <f>IF(O2713&gt;0,P2713,"")</f>
        <v/>
      </c>
    </row>
    <row r="2714">
      <c r="A2714" t="inlineStr">
        <is>
          <t>450827</t>
        </is>
      </c>
      <c r="B2714" t="inlineStr">
        <is>
          <t>Kell West Regional Hospital</t>
        </is>
      </c>
      <c r="C2714" t="inlineStr">
        <is>
          <t>Texas</t>
        </is>
      </c>
      <c r="D2714" t="inlineStr">
        <is>
          <t>TX</t>
        </is>
      </c>
      <c r="E2714" t="inlineStr">
        <is>
          <t>West South Central</t>
        </is>
      </c>
      <c r="F2714" t="inlineStr">
        <is>
          <t>IPPS</t>
        </is>
      </c>
      <c r="G2714" s="16" t="n">
        <v>0.9721</v>
      </c>
      <c r="H2714" s="16" t="n">
        <v>0.9235</v>
      </c>
      <c r="I2714" s="16" t="n">
        <v>2.8092</v>
      </c>
      <c r="J2714" s="16" t="n">
        <v>2.8695</v>
      </c>
      <c r="K2714" s="17" t="n">
        <v>201</v>
      </c>
      <c r="L2714" s="16" t="n">
        <v>1</v>
      </c>
      <c r="M2714" s="18" t="n">
        <v>3746901.054188341</v>
      </c>
      <c r="N2714" s="18" t="n">
        <v>3828240.608249379</v>
      </c>
      <c r="O2714" s="19" t="n">
        <v>81339.55406103795</v>
      </c>
      <c r="P2714" s="20" t="n">
        <v>0.021708487329847</v>
      </c>
      <c r="Q2714" s="27">
        <f>IF(O2714&gt;0,O2714,"")</f>
        <v/>
      </c>
      <c r="R2714" s="28">
        <f>IF(O2714&gt;0,P2714,"")</f>
        <v/>
      </c>
    </row>
    <row r="2715">
      <c r="A2715" t="inlineStr">
        <is>
          <t>450828</t>
        </is>
      </c>
      <c r="B2715" t="inlineStr">
        <is>
          <t>Christus Spohn Hospital Alice</t>
        </is>
      </c>
      <c r="C2715" t="inlineStr">
        <is>
          <t>Texas</t>
        </is>
      </c>
      <c r="D2715" t="inlineStr">
        <is>
          <t>TX</t>
        </is>
      </c>
      <c r="E2715" t="inlineStr">
        <is>
          <t>West South Central</t>
        </is>
      </c>
      <c r="F2715" t="inlineStr">
        <is>
          <t>Sole Community Hospital (SCH)</t>
        </is>
      </c>
      <c r="G2715" s="16" t="n">
        <v>0.9721</v>
      </c>
      <c r="H2715" s="16" t="n">
        <v>0.9235</v>
      </c>
      <c r="I2715" s="16" t="n">
        <v>1.6745</v>
      </c>
      <c r="J2715" s="16" t="n">
        <v>1.6771</v>
      </c>
      <c r="K2715" s="17" t="n">
        <v>344</v>
      </c>
      <c r="L2715" s="16" t="n">
        <v>1</v>
      </c>
      <c r="M2715" s="18" t="n">
        <v>3822408.533372582</v>
      </c>
      <c r="N2715" s="18" t="n">
        <v>3829255.46425165</v>
      </c>
      <c r="O2715" s="19" t="n">
        <v>6846.930879068095</v>
      </c>
      <c r="P2715" s="20" t="n">
        <v>0.001791260881532964</v>
      </c>
      <c r="Q2715" s="27">
        <f>IF(O2715&gt;0,O2715,"")</f>
        <v/>
      </c>
      <c r="R2715" s="28">
        <f>IF(O2715&gt;0,P2715,"")</f>
        <v/>
      </c>
    </row>
    <row r="2716">
      <c r="A2716" t="inlineStr">
        <is>
          <t>450831</t>
        </is>
      </c>
      <c r="B2716" t="inlineStr">
        <is>
          <t>Surgery Specialty Hospitals Of America Se Houston</t>
        </is>
      </c>
      <c r="C2716" t="inlineStr">
        <is>
          <t>Texas</t>
        </is>
      </c>
      <c r="D2716" t="inlineStr">
        <is>
          <t>TX</t>
        </is>
      </c>
      <c r="E2716" t="inlineStr">
        <is>
          <t>West South Central</t>
        </is>
      </c>
      <c r="F2716" t="inlineStr">
        <is>
          <t>IPPS</t>
        </is>
      </c>
      <c r="G2716" s="16" t="n">
        <v>0.9721</v>
      </c>
      <c r="H2716" s="16" t="n">
        <v>0.9742</v>
      </c>
      <c r="I2716" s="16" t="n">
        <v>4.6912</v>
      </c>
      <c r="J2716" s="16" t="n">
        <v>4.7192</v>
      </c>
      <c r="K2716" s="17" t="n">
        <v>4</v>
      </c>
      <c r="L2716" s="16" t="n">
        <v>1</v>
      </c>
      <c r="M2716" s="18" t="n">
        <v>124519.5227437378</v>
      </c>
      <c r="N2716" s="18" t="n">
        <v>129427.1171256976</v>
      </c>
      <c r="O2716" s="19" t="n">
        <v>4907.594381959789</v>
      </c>
      <c r="P2716" s="20" t="n">
        <v>0.03941224856811937</v>
      </c>
      <c r="Q2716" s="27">
        <f>IF(O2716&gt;0,O2716,"")</f>
        <v/>
      </c>
      <c r="R2716" s="28">
        <f>IF(O2716&gt;0,P2716,"")</f>
        <v/>
      </c>
    </row>
    <row r="2717">
      <c r="A2717" t="inlineStr">
        <is>
          <t>450833</t>
        </is>
      </c>
      <c r="B2717" t="inlineStr">
        <is>
          <t>Ennis Regional Medical Center</t>
        </is>
      </c>
      <c r="C2717" t="inlineStr">
        <is>
          <t>Texas</t>
        </is>
      </c>
      <c r="D2717" t="inlineStr">
        <is>
          <t>TX</t>
        </is>
      </c>
      <c r="E2717" t="inlineStr">
        <is>
          <t>West South Central</t>
        </is>
      </c>
      <c r="F2717" t="inlineStr">
        <is>
          <t>IPPS</t>
        </is>
      </c>
      <c r="G2717" s="16" t="n">
        <v>0.9721</v>
      </c>
      <c r="H2717" s="16" t="n">
        <v>0.9404</v>
      </c>
      <c r="I2717" s="16" t="n">
        <v>1.2135</v>
      </c>
      <c r="J2717" s="16" t="n">
        <v>1.1981</v>
      </c>
      <c r="K2717" s="17" t="n">
        <v>115</v>
      </c>
      <c r="L2717" s="16" t="n">
        <v>1</v>
      </c>
      <c r="M2717" s="18" t="n">
        <v>926042.9473106815</v>
      </c>
      <c r="N2717" s="18" t="n">
        <v>924568.0500218744</v>
      </c>
      <c r="O2717" s="19" t="n">
        <v>-1474.897288807086</v>
      </c>
      <c r="P2717" s="20" t="n">
        <v>-0.001592687783099402</v>
      </c>
      <c r="Q2717" s="27">
        <f>IF(O2717&gt;0,O2717,"")</f>
        <v/>
      </c>
      <c r="R2717" s="28">
        <f>IF(O2717&gt;0,P2717,"")</f>
        <v/>
      </c>
    </row>
    <row r="2718">
      <c r="A2718" t="inlineStr">
        <is>
          <t>450834</t>
        </is>
      </c>
      <c r="B2718" t="inlineStr">
        <is>
          <t>Physicians Centre,The</t>
        </is>
      </c>
      <c r="C2718" t="inlineStr">
        <is>
          <t>Texas</t>
        </is>
      </c>
      <c r="D2718" t="inlineStr">
        <is>
          <t>TX</t>
        </is>
      </c>
      <c r="E2718" t="inlineStr">
        <is>
          <t>West South Central</t>
        </is>
      </c>
      <c r="F2718" t="inlineStr">
        <is>
          <t>IPPS</t>
        </is>
      </c>
      <c r="G2718" s="16" t="n">
        <v>0.9721</v>
      </c>
      <c r="H2718" s="16" t="n">
        <v>0.9235</v>
      </c>
      <c r="I2718" s="16" t="n">
        <v>2.3758</v>
      </c>
      <c r="J2718" s="16" t="n">
        <v>2.4266</v>
      </c>
      <c r="K2718" s="17" t="n">
        <v>167</v>
      </c>
      <c r="L2718" s="16" t="n">
        <v>1</v>
      </c>
      <c r="M2718" s="18" t="n">
        <v>2632812.047902114</v>
      </c>
      <c r="N2718" s="18" t="n">
        <v>2689748.064376353</v>
      </c>
      <c r="O2718" s="19" t="n">
        <v>56936.01647423906</v>
      </c>
      <c r="P2718" s="20" t="n">
        <v>0.02162555299745267</v>
      </c>
      <c r="Q2718" s="27">
        <f>IF(O2718&gt;0,O2718,"")</f>
        <v/>
      </c>
      <c r="R2718" s="28">
        <f>IF(O2718&gt;0,P2718,"")</f>
        <v/>
      </c>
    </row>
    <row r="2719">
      <c r="A2719" t="inlineStr">
        <is>
          <t>450840</t>
        </is>
      </c>
      <c r="B2719" t="inlineStr">
        <is>
          <t>Texas Health Presbyterian Hospital Allen</t>
        </is>
      </c>
      <c r="C2719" t="inlineStr">
        <is>
          <t>Texas</t>
        </is>
      </c>
      <c r="D2719" t="inlineStr">
        <is>
          <t>TX</t>
        </is>
      </c>
      <c r="E2719" t="inlineStr">
        <is>
          <t>West South Central</t>
        </is>
      </c>
      <c r="F2719" t="inlineStr">
        <is>
          <t>IPPS</t>
        </is>
      </c>
      <c r="G2719" s="16" t="n">
        <v>0.9721</v>
      </c>
      <c r="H2719" s="16" t="n">
        <v>0.9404</v>
      </c>
      <c r="I2719" s="16" t="n">
        <v>1.6611</v>
      </c>
      <c r="J2719" s="16" t="n">
        <v>1.662</v>
      </c>
      <c r="K2719" s="17" t="n">
        <v>1101</v>
      </c>
      <c r="L2719" s="16" t="n">
        <v>1</v>
      </c>
      <c r="M2719" s="18" t="n">
        <v>12136028.97615828</v>
      </c>
      <c r="N2719" s="18" t="n">
        <v>12279093.64572985</v>
      </c>
      <c r="O2719" s="19" t="n">
        <v>143064.6695715692</v>
      </c>
      <c r="P2719" s="20" t="n">
        <v>0.01178842518031438</v>
      </c>
      <c r="Q2719" s="27">
        <f>IF(O2719&gt;0,O2719,"")</f>
        <v/>
      </c>
      <c r="R2719" s="28">
        <f>IF(O2719&gt;0,P2719,"")</f>
        <v/>
      </c>
    </row>
    <row r="2720">
      <c r="A2720" t="inlineStr">
        <is>
          <t>450844</t>
        </is>
      </c>
      <c r="B2720" t="inlineStr">
        <is>
          <t>Houston Methodist Willowbrook Hospital</t>
        </is>
      </c>
      <c r="C2720" t="inlineStr">
        <is>
          <t>Texas</t>
        </is>
      </c>
      <c r="D2720" t="inlineStr">
        <is>
          <t>TX</t>
        </is>
      </c>
      <c r="E2720" t="inlineStr">
        <is>
          <t>West South Central</t>
        </is>
      </c>
      <c r="F2720" t="inlineStr">
        <is>
          <t>Rural Referral Center (RRC)</t>
        </is>
      </c>
      <c r="G2720" s="16" t="n">
        <v>0.9721</v>
      </c>
      <c r="H2720" s="16" t="n">
        <v>0.9742</v>
      </c>
      <c r="I2720" s="16" t="n">
        <v>1.9439</v>
      </c>
      <c r="J2720" s="16" t="n">
        <v>1.9416</v>
      </c>
      <c r="K2720" s="17" t="n">
        <v>4270</v>
      </c>
      <c r="L2720" s="16" t="n">
        <v>1</v>
      </c>
      <c r="M2720" s="18" t="n">
        <v>55080173.84234455</v>
      </c>
      <c r="N2720" s="18" t="n">
        <v>56843988.33012252</v>
      </c>
      <c r="O2720" s="19" t="n">
        <v>1763814.487777971</v>
      </c>
      <c r="P2720" s="20" t="n">
        <v>0.03202267467104443</v>
      </c>
      <c r="Q2720" s="27">
        <f>IF(O2720&gt;0,O2720,"")</f>
        <v/>
      </c>
      <c r="R2720" s="28">
        <f>IF(O2720&gt;0,P2720,"")</f>
        <v/>
      </c>
    </row>
    <row r="2721">
      <c r="A2721" t="inlineStr">
        <is>
          <t>450847</t>
        </is>
      </c>
      <c r="B2721" t="inlineStr">
        <is>
          <t>Memorial Hermann Katy Hospital</t>
        </is>
      </c>
      <c r="C2721" t="inlineStr">
        <is>
          <t>Texas</t>
        </is>
      </c>
      <c r="D2721" t="inlineStr">
        <is>
          <t>TX</t>
        </is>
      </c>
      <c r="E2721" t="inlineStr">
        <is>
          <t>West South Central</t>
        </is>
      </c>
      <c r="F2721" t="inlineStr">
        <is>
          <t>IPPS</t>
        </is>
      </c>
      <c r="G2721" s="16" t="n">
        <v>0.9721</v>
      </c>
      <c r="H2721" s="16" t="n">
        <v>0.9742</v>
      </c>
      <c r="I2721" s="16" t="n">
        <v>1.9359</v>
      </c>
      <c r="J2721" s="16" t="n">
        <v>1.9303</v>
      </c>
      <c r="K2721" s="17" t="n">
        <v>2842</v>
      </c>
      <c r="L2721" s="16" t="n">
        <v>1</v>
      </c>
      <c r="M2721" s="18" t="n">
        <v>36509047.35857718</v>
      </c>
      <c r="N2721" s="18" t="n">
        <v>37613676.71541471</v>
      </c>
      <c r="O2721" s="19" t="n">
        <v>1104629.356837526</v>
      </c>
      <c r="P2721" s="20" t="n">
        <v>0.03025631827607827</v>
      </c>
      <c r="Q2721" s="27">
        <f>IF(O2721&gt;0,O2721,"")</f>
        <v/>
      </c>
      <c r="R2721" s="28">
        <f>IF(O2721&gt;0,P2721,"")</f>
        <v/>
      </c>
    </row>
    <row r="2722">
      <c r="A2722" t="inlineStr">
        <is>
          <t>450848</t>
        </is>
      </c>
      <c r="B2722" t="inlineStr">
        <is>
          <t>Memorial Hermann Sugar Land Hospital</t>
        </is>
      </c>
      <c r="C2722" t="inlineStr">
        <is>
          <t>Texas</t>
        </is>
      </c>
      <c r="D2722" t="inlineStr">
        <is>
          <t>TX</t>
        </is>
      </c>
      <c r="E2722" t="inlineStr">
        <is>
          <t>West South Central</t>
        </is>
      </c>
      <c r="F2722" t="inlineStr">
        <is>
          <t>IPPS</t>
        </is>
      </c>
      <c r="G2722" s="16" t="n">
        <v>0.9721</v>
      </c>
      <c r="H2722" s="16" t="n">
        <v>0.9742</v>
      </c>
      <c r="I2722" s="16" t="n">
        <v>1.8362</v>
      </c>
      <c r="J2722" s="16" t="n">
        <v>1.8252</v>
      </c>
      <c r="K2722" s="17" t="n">
        <v>1693</v>
      </c>
      <c r="L2722" s="16" t="n">
        <v>1</v>
      </c>
      <c r="M2722" s="18" t="n">
        <v>20628632.96128139</v>
      </c>
      <c r="N2722" s="18" t="n">
        <v>21186748.99787331</v>
      </c>
      <c r="O2722" s="19" t="n">
        <v>558116.0365919173</v>
      </c>
      <c r="P2722" s="20" t="n">
        <v>0.0270554058351547</v>
      </c>
      <c r="Q2722" s="27">
        <f>IF(O2722&gt;0,O2722,"")</f>
        <v/>
      </c>
      <c r="R2722" s="28">
        <f>IF(O2722&gt;0,P2722,"")</f>
        <v/>
      </c>
    </row>
    <row r="2723">
      <c r="A2723" t="inlineStr">
        <is>
          <t>450851</t>
        </is>
      </c>
      <c r="B2723" t="inlineStr">
        <is>
          <t>Baylor Scott &amp; White  Heart And Vascular Hospital</t>
        </is>
      </c>
      <c r="C2723" t="inlineStr">
        <is>
          <t>Texas</t>
        </is>
      </c>
      <c r="D2723" t="inlineStr">
        <is>
          <t>TX</t>
        </is>
      </c>
      <c r="E2723" t="inlineStr">
        <is>
          <t>West South Central</t>
        </is>
      </c>
      <c r="F2723" t="inlineStr">
        <is>
          <t>IPPS</t>
        </is>
      </c>
      <c r="G2723" s="16" t="n">
        <v>0.9721</v>
      </c>
      <c r="H2723" s="16" t="n">
        <v>0.9404</v>
      </c>
      <c r="I2723" s="16" t="n">
        <v>3.2833</v>
      </c>
      <c r="J2723" s="16" t="n">
        <v>3.3364</v>
      </c>
      <c r="K2723" s="17" t="n">
        <v>1213</v>
      </c>
      <c r="L2723" s="16" t="n">
        <v>1</v>
      </c>
      <c r="M2723" s="18" t="n">
        <v>26428035.10651518</v>
      </c>
      <c r="N2723" s="18" t="n">
        <v>27157318.54754656</v>
      </c>
      <c r="O2723" s="19" t="n">
        <v>729283.4410313815</v>
      </c>
      <c r="P2723" s="20" t="n">
        <v>0.02759506857366005</v>
      </c>
      <c r="Q2723" s="27">
        <f>IF(O2723&gt;0,O2723,"")</f>
        <v/>
      </c>
      <c r="R2723" s="28">
        <f>IF(O2723&gt;0,P2723,"")</f>
        <v/>
      </c>
    </row>
    <row r="2724">
      <c r="A2724" t="inlineStr">
        <is>
          <t>450853</t>
        </is>
      </c>
      <c r="B2724" t="inlineStr">
        <is>
          <t>Baylor Medical Center At Frisco</t>
        </is>
      </c>
      <c r="C2724" t="inlineStr">
        <is>
          <t>Texas</t>
        </is>
      </c>
      <c r="D2724" t="inlineStr">
        <is>
          <t>TX</t>
        </is>
      </c>
      <c r="E2724" t="inlineStr">
        <is>
          <t>West South Central</t>
        </is>
      </c>
      <c r="F2724" t="inlineStr">
        <is>
          <t>IPPS</t>
        </is>
      </c>
      <c r="G2724" s="16" t="n">
        <v>0.9721</v>
      </c>
      <c r="H2724" s="16" t="n">
        <v>0.9404</v>
      </c>
      <c r="I2724" s="16" t="n">
        <v>2.3726</v>
      </c>
      <c r="J2724" s="16" t="n">
        <v>2.4226</v>
      </c>
      <c r="K2724" s="17" t="n">
        <v>182</v>
      </c>
      <c r="L2724" s="16" t="n">
        <v>1</v>
      </c>
      <c r="M2724" s="18" t="n">
        <v>2865427.480092845</v>
      </c>
      <c r="N2724" s="18" t="n">
        <v>2958700.968946518</v>
      </c>
      <c r="O2724" s="19" t="n">
        <v>93273.48885367345</v>
      </c>
      <c r="P2724" s="20" t="n">
        <v>0.0325513346618185</v>
      </c>
      <c r="Q2724" s="27">
        <f>IF(O2724&gt;0,O2724,"")</f>
        <v/>
      </c>
      <c r="R2724" s="28">
        <f>IF(O2724&gt;0,P2724,"")</f>
        <v/>
      </c>
    </row>
    <row r="2725">
      <c r="A2725" t="inlineStr">
        <is>
          <t>450855</t>
        </is>
      </c>
      <c r="B2725" t="inlineStr">
        <is>
          <t>Harlingen Medical Center</t>
        </is>
      </c>
      <c r="C2725" t="inlineStr">
        <is>
          <t>Texas</t>
        </is>
      </c>
      <c r="D2725" t="inlineStr">
        <is>
          <t>TX</t>
        </is>
      </c>
      <c r="E2725" t="inlineStr">
        <is>
          <t>West South Central</t>
        </is>
      </c>
      <c r="F2725" t="inlineStr">
        <is>
          <t>IPPS</t>
        </is>
      </c>
      <c r="G2725" s="16" t="n">
        <v>0.9721</v>
      </c>
      <c r="H2725" s="16" t="n">
        <v>0.9235</v>
      </c>
      <c r="I2725" s="16" t="n">
        <v>1.7769</v>
      </c>
      <c r="J2725" s="16" t="n">
        <v>1.7757</v>
      </c>
      <c r="K2725" s="17" t="n">
        <v>970</v>
      </c>
      <c r="L2725" s="16" t="n">
        <v>1</v>
      </c>
      <c r="M2725" s="18" t="n">
        <v>11437424.20726293</v>
      </c>
      <c r="N2725" s="18" t="n">
        <v>11432422.55810401</v>
      </c>
      <c r="O2725" s="19" t="n">
        <v>-5001.649158913642</v>
      </c>
      <c r="P2725" s="20" t="n">
        <v>-0.0004373055565900515</v>
      </c>
      <c r="Q2725" s="27">
        <f>IF(O2725&gt;0,O2725,"")</f>
        <v/>
      </c>
      <c r="R2725" s="28">
        <f>IF(O2725&gt;0,P2725,"")</f>
        <v/>
      </c>
    </row>
    <row r="2726">
      <c r="A2726" t="inlineStr">
        <is>
          <t>450856</t>
        </is>
      </c>
      <c r="B2726" t="inlineStr">
        <is>
          <t>South Texas Spine And Surgical Hospital</t>
        </is>
      </c>
      <c r="C2726" t="inlineStr">
        <is>
          <t>Texas</t>
        </is>
      </c>
      <c r="D2726" t="inlineStr">
        <is>
          <t>TX</t>
        </is>
      </c>
      <c r="E2726" t="inlineStr">
        <is>
          <t>West South Central</t>
        </is>
      </c>
      <c r="F2726" t="inlineStr">
        <is>
          <t>IPPS</t>
        </is>
      </c>
      <c r="G2726" s="16" t="n">
        <v>0.9721</v>
      </c>
      <c r="H2726" s="16" t="n">
        <v>0.9235</v>
      </c>
      <c r="I2726" s="16" t="n">
        <v>3.0149</v>
      </c>
      <c r="J2726" s="16" t="n">
        <v>3.2342</v>
      </c>
      <c r="K2726" s="17" t="n">
        <v>398</v>
      </c>
      <c r="L2726" s="16" t="n">
        <v>1</v>
      </c>
      <c r="M2726" s="18" t="n">
        <v>7962500.843590015</v>
      </c>
      <c r="N2726" s="18" t="n">
        <v>8543717.58307202</v>
      </c>
      <c r="O2726" s="19" t="n">
        <v>581216.7394820051</v>
      </c>
      <c r="P2726" s="20" t="n">
        <v>0.07299424526276781</v>
      </c>
      <c r="Q2726" s="27">
        <f>IF(O2726&gt;0,O2726,"")</f>
        <v/>
      </c>
      <c r="R2726" s="28">
        <f>IF(O2726&gt;0,P2726,"")</f>
        <v/>
      </c>
    </row>
    <row r="2727">
      <c r="A2727" t="inlineStr">
        <is>
          <t>450860</t>
        </is>
      </c>
      <c r="B2727" t="inlineStr">
        <is>
          <t>Sugar Land Surgical Hospital Llp</t>
        </is>
      </c>
      <c r="C2727" t="inlineStr">
        <is>
          <t>Texas</t>
        </is>
      </c>
      <c r="D2727" t="inlineStr">
        <is>
          <t>TX</t>
        </is>
      </c>
      <c r="E2727" t="inlineStr">
        <is>
          <t>West South Central</t>
        </is>
      </c>
      <c r="F2727" t="inlineStr">
        <is>
          <t>IPPS</t>
        </is>
      </c>
      <c r="G2727" s="16" t="n">
        <v>0.9721</v>
      </c>
      <c r="H2727" s="16" t="n">
        <v>0.9742</v>
      </c>
      <c r="I2727" s="16" t="n">
        <v>3.6302</v>
      </c>
      <c r="J2727" s="16" t="n">
        <v>3.771</v>
      </c>
      <c r="K2727" s="17" t="n">
        <v>20</v>
      </c>
      <c r="L2727" s="16" t="n">
        <v>1</v>
      </c>
      <c r="M2727" s="18" t="n">
        <v>481785.8665845808</v>
      </c>
      <c r="N2727" s="18" t="n">
        <v>517110.5893806214</v>
      </c>
      <c r="O2727" s="19" t="n">
        <v>35324.72279604065</v>
      </c>
      <c r="P2727" s="20" t="n">
        <v>0.07332037995730444</v>
      </c>
      <c r="Q2727" s="27">
        <f>IF(O2727&gt;0,O2727,"")</f>
        <v/>
      </c>
      <c r="R2727" s="28">
        <f>IF(O2727&gt;0,P2727,"")</f>
        <v/>
      </c>
    </row>
    <row r="2728">
      <c r="A2728" t="inlineStr">
        <is>
          <t>450862</t>
        </is>
      </c>
      <c r="B2728" t="inlineStr">
        <is>
          <t>St Luke'S The Woodlands Hospital</t>
        </is>
      </c>
      <c r="C2728" t="inlineStr">
        <is>
          <t>Texas</t>
        </is>
      </c>
      <c r="D2728" t="inlineStr">
        <is>
          <t>TX</t>
        </is>
      </c>
      <c r="E2728" t="inlineStr">
        <is>
          <t>West South Central</t>
        </is>
      </c>
      <c r="F2728" t="inlineStr">
        <is>
          <t>IPPS</t>
        </is>
      </c>
      <c r="G2728" s="16" t="n">
        <v>0.9721</v>
      </c>
      <c r="H2728" s="16" t="n">
        <v>0.9742</v>
      </c>
      <c r="I2728" s="16" t="n">
        <v>1.8077</v>
      </c>
      <c r="J2728" s="16" t="n">
        <v>1.8009</v>
      </c>
      <c r="K2728" s="17" t="n">
        <v>2046</v>
      </c>
      <c r="L2728" s="16" t="n">
        <v>1</v>
      </c>
      <c r="M2728" s="18" t="n">
        <v>24542878.35872736</v>
      </c>
      <c r="N2728" s="18" t="n">
        <v>25263419.331878</v>
      </c>
      <c r="O2728" s="19" t="n">
        <v>720540.9731506333</v>
      </c>
      <c r="P2728" s="20" t="n">
        <v>0.02935845431896587</v>
      </c>
      <c r="Q2728" s="27">
        <f>IF(O2728&gt;0,O2728,"")</f>
        <v/>
      </c>
      <c r="R2728" s="28">
        <f>IF(O2728&gt;0,P2728,"")</f>
        <v/>
      </c>
    </row>
    <row r="2729">
      <c r="A2729" t="inlineStr">
        <is>
          <t>450864</t>
        </is>
      </c>
      <c r="B2729" t="inlineStr">
        <is>
          <t>Baylor Scott &amp; White Texas Spine &amp; Joint Hospital</t>
        </is>
      </c>
      <c r="C2729" t="inlineStr">
        <is>
          <t>Texas</t>
        </is>
      </c>
      <c r="D2729" t="inlineStr">
        <is>
          <t>TX</t>
        </is>
      </c>
      <c r="E2729" t="inlineStr">
        <is>
          <t>West South Central</t>
        </is>
      </c>
      <c r="F2729" t="inlineStr">
        <is>
          <t>IPPS</t>
        </is>
      </c>
      <c r="G2729" s="16" t="n">
        <v>0.9721</v>
      </c>
      <c r="H2729" s="16" t="n">
        <v>0.9235</v>
      </c>
      <c r="I2729" s="16" t="n">
        <v>3.389</v>
      </c>
      <c r="J2729" s="16" t="n">
        <v>3.461</v>
      </c>
      <c r="K2729" s="17" t="n">
        <v>600</v>
      </c>
      <c r="L2729" s="16" t="n">
        <v>1</v>
      </c>
      <c r="M2729" s="18" t="n">
        <v>13493242.53640415</v>
      </c>
      <c r="N2729" s="18" t="n">
        <v>13783191.46052394</v>
      </c>
      <c r="O2729" s="19" t="n">
        <v>289948.924119791</v>
      </c>
      <c r="P2729" s="20" t="n">
        <v>0.02148845419012681</v>
      </c>
      <c r="Q2729" s="27">
        <f>IF(O2729&gt;0,O2729,"")</f>
        <v/>
      </c>
      <c r="R2729" s="28">
        <f>IF(O2729&gt;0,P2729,"")</f>
        <v/>
      </c>
    </row>
    <row r="2730">
      <c r="A2730" t="inlineStr">
        <is>
          <t>450865</t>
        </is>
      </c>
      <c r="B2730" t="inlineStr">
        <is>
          <t>Ascension Seton  Southwest</t>
        </is>
      </c>
      <c r="C2730" t="inlineStr">
        <is>
          <t>Texas</t>
        </is>
      </c>
      <c r="D2730" t="inlineStr">
        <is>
          <t>TX</t>
        </is>
      </c>
      <c r="E2730" t="inlineStr">
        <is>
          <t>West South Central</t>
        </is>
      </c>
      <c r="F2730" t="inlineStr">
        <is>
          <t>IPPS</t>
        </is>
      </c>
      <c r="G2730" s="16" t="n">
        <v>0.9721</v>
      </c>
      <c r="H2730" s="16" t="n">
        <v>0.9235</v>
      </c>
      <c r="I2730" s="16" t="n">
        <v>1.5038</v>
      </c>
      <c r="J2730" s="16" t="n">
        <v>1.5556</v>
      </c>
      <c r="K2730" s="17" t="n">
        <v>102</v>
      </c>
      <c r="L2730" s="16" t="n">
        <v>1</v>
      </c>
      <c r="M2730" s="18" t="n">
        <v>1017849.95026898</v>
      </c>
      <c r="N2730" s="18" t="n">
        <v>1053161.672383264</v>
      </c>
      <c r="O2730" s="19" t="n">
        <v>35311.72211428382</v>
      </c>
      <c r="P2730" s="20" t="n">
        <v>0.0346924633684486</v>
      </c>
      <c r="Q2730" s="27">
        <f>IF(O2730&gt;0,O2730,"")</f>
        <v/>
      </c>
      <c r="R2730" s="28">
        <f>IF(O2730&gt;0,P2730,"")</f>
        <v/>
      </c>
    </row>
    <row r="2731">
      <c r="A2731" t="inlineStr">
        <is>
          <t>450867</t>
        </is>
      </c>
      <c r="B2731" t="inlineStr">
        <is>
          <t>Ascension Seton Northwest</t>
        </is>
      </c>
      <c r="C2731" t="inlineStr">
        <is>
          <t>Texas</t>
        </is>
      </c>
      <c r="D2731" t="inlineStr">
        <is>
          <t>TX</t>
        </is>
      </c>
      <c r="E2731" t="inlineStr">
        <is>
          <t>West South Central</t>
        </is>
      </c>
      <c r="F2731" t="inlineStr">
        <is>
          <t>IPPS</t>
        </is>
      </c>
      <c r="G2731" s="16" t="n">
        <v>0.9721</v>
      </c>
      <c r="H2731" s="16" t="n">
        <v>0.9235</v>
      </c>
      <c r="I2731" s="16" t="n">
        <v>1.4572</v>
      </c>
      <c r="J2731" s="16" t="n">
        <v>1.447</v>
      </c>
      <c r="K2731" s="17" t="n">
        <v>717</v>
      </c>
      <c r="L2731" s="16" t="n">
        <v>1</v>
      </c>
      <c r="M2731" s="18" t="n">
        <v>6933169.626361024</v>
      </c>
      <c r="N2731" s="18" t="n">
        <v>6886279.185737324</v>
      </c>
      <c r="O2731" s="19" t="n">
        <v>-46890.44062369969</v>
      </c>
      <c r="P2731" s="20" t="n">
        <v>-0.006763204010675681</v>
      </c>
      <c r="Q2731" s="27">
        <f>IF(O2731&gt;0,O2731,"")</f>
        <v/>
      </c>
      <c r="R2731" s="28">
        <f>IF(O2731&gt;0,P2731,"")</f>
        <v/>
      </c>
    </row>
    <row r="2732">
      <c r="A2732" t="inlineStr">
        <is>
          <t>450869</t>
        </is>
      </c>
      <c r="B2732" t="inlineStr">
        <is>
          <t>Doctors Hosptal At Renaissance</t>
        </is>
      </c>
      <c r="C2732" t="inlineStr">
        <is>
          <t>Texas</t>
        </is>
      </c>
      <c r="D2732" t="inlineStr">
        <is>
          <t>TX</t>
        </is>
      </c>
      <c r="E2732" t="inlineStr">
        <is>
          <t>West South Central</t>
        </is>
      </c>
      <c r="F2732" t="inlineStr">
        <is>
          <t>IPPS</t>
        </is>
      </c>
      <c r="G2732" s="16" t="n">
        <v>0.9721</v>
      </c>
      <c r="H2732" s="16" t="n">
        <v>0.9235</v>
      </c>
      <c r="I2732" s="16" t="n">
        <v>2.0804</v>
      </c>
      <c r="J2732" s="16" t="n">
        <v>2.0791</v>
      </c>
      <c r="K2732" s="17" t="n">
        <v>1655</v>
      </c>
      <c r="L2732" s="16" t="n">
        <v>1</v>
      </c>
      <c r="M2732" s="18" t="n">
        <v>22847482.3615013</v>
      </c>
      <c r="N2732" s="18" t="n">
        <v>22838644.04316053</v>
      </c>
      <c r="O2732" s="19" t="n">
        <v>-8838.318340767175</v>
      </c>
      <c r="P2732" s="20" t="n">
        <v>-0.0003868399240198129</v>
      </c>
      <c r="Q2732" s="27">
        <f>IF(O2732&gt;0,O2732,"")</f>
        <v/>
      </c>
      <c r="R2732" s="28">
        <f>IF(O2732&gt;0,P2732,"")</f>
        <v/>
      </c>
    </row>
    <row r="2733">
      <c r="A2733" t="inlineStr">
        <is>
          <t>450872</t>
        </is>
      </c>
      <c r="B2733" t="inlineStr">
        <is>
          <t>Usmd Hospital At Arlington L P</t>
        </is>
      </c>
      <c r="C2733" t="inlineStr">
        <is>
          <t>Texas</t>
        </is>
      </c>
      <c r="D2733" t="inlineStr">
        <is>
          <t>TX</t>
        </is>
      </c>
      <c r="E2733" t="inlineStr">
        <is>
          <t>West South Central</t>
        </is>
      </c>
      <c r="F2733" t="inlineStr">
        <is>
          <t>IPPS</t>
        </is>
      </c>
      <c r="G2733" s="16" t="n">
        <v>0.9748</v>
      </c>
      <c r="H2733" s="16" t="n">
        <v>0.9261</v>
      </c>
      <c r="I2733" s="16" t="n">
        <v>2.0056</v>
      </c>
      <c r="J2733" s="16" t="n">
        <v>2.0142</v>
      </c>
      <c r="K2733" s="17" t="n">
        <v>115</v>
      </c>
      <c r="L2733" s="16" t="n">
        <v>1</v>
      </c>
      <c r="M2733" s="18" t="n">
        <v>1533115.397963356</v>
      </c>
      <c r="N2733" s="18" t="n">
        <v>1540038.900582311</v>
      </c>
      <c r="O2733" s="19" t="n">
        <v>6923.502618955448</v>
      </c>
      <c r="P2733" s="20" t="n">
        <v>0.004515969657700178</v>
      </c>
      <c r="Q2733" s="27">
        <f>IF(O2733&gt;0,O2733,"")</f>
        <v/>
      </c>
      <c r="R2733" s="28">
        <f>IF(O2733&gt;0,P2733,"")</f>
        <v/>
      </c>
    </row>
    <row r="2734">
      <c r="A2734" t="inlineStr">
        <is>
          <t>450874</t>
        </is>
      </c>
      <c r="B2734" t="inlineStr">
        <is>
          <t>Baylor Scott And White Surgical Hospital Las Colin</t>
        </is>
      </c>
      <c r="C2734" t="inlineStr">
        <is>
          <t>Texas</t>
        </is>
      </c>
      <c r="D2734" t="inlineStr">
        <is>
          <t>TX</t>
        </is>
      </c>
      <c r="E2734" t="inlineStr">
        <is>
          <t>West South Central</t>
        </is>
      </c>
      <c r="F2734" t="inlineStr">
        <is>
          <t>IPPS</t>
        </is>
      </c>
      <c r="G2734" s="16" t="n">
        <v>0.9721</v>
      </c>
      <c r="H2734" s="16" t="n">
        <v>0.9404</v>
      </c>
      <c r="I2734" s="16" t="n">
        <v>2.9068</v>
      </c>
      <c r="J2734" s="16" t="n">
        <v>2.9828</v>
      </c>
      <c r="K2734" s="17" t="n">
        <v>148</v>
      </c>
      <c r="L2734" s="16" t="n">
        <v>1</v>
      </c>
      <c r="M2734" s="18" t="n">
        <v>2854765.071266498</v>
      </c>
      <c r="N2734" s="18" t="n">
        <v>2962332.63378303</v>
      </c>
      <c r="O2734" s="19" t="n">
        <v>107567.5625165324</v>
      </c>
      <c r="P2734" s="20" t="n">
        <v>0.03768000512518906</v>
      </c>
      <c r="Q2734" s="27">
        <f>IF(O2734&gt;0,O2734,"")</f>
        <v/>
      </c>
      <c r="R2734" s="28">
        <f>IF(O2734&gt;0,P2734,"")</f>
        <v/>
      </c>
    </row>
    <row r="2735">
      <c r="A2735" t="inlineStr">
        <is>
          <t>450875</t>
        </is>
      </c>
      <c r="B2735" t="inlineStr">
        <is>
          <t>Quail Creek Surgical Hospital</t>
        </is>
      </c>
      <c r="C2735" t="inlineStr">
        <is>
          <t>Texas</t>
        </is>
      </c>
      <c r="D2735" t="inlineStr">
        <is>
          <t>TX</t>
        </is>
      </c>
      <c r="E2735" t="inlineStr">
        <is>
          <t>West South Central</t>
        </is>
      </c>
      <c r="F2735" t="inlineStr">
        <is>
          <t>IPPS</t>
        </is>
      </c>
      <c r="G2735" s="16" t="n">
        <v>0.9721</v>
      </c>
      <c r="H2735" s="16" t="n">
        <v>0.9235</v>
      </c>
      <c r="I2735" s="16" t="n">
        <v>2.9501</v>
      </c>
      <c r="J2735" s="16" t="n">
        <v>2.966</v>
      </c>
      <c r="K2735" s="17" t="n">
        <v>211</v>
      </c>
      <c r="L2735" s="16" t="n">
        <v>1</v>
      </c>
      <c r="M2735" s="18" t="n">
        <v>4130595.812040071</v>
      </c>
      <c r="N2735" s="18" t="n">
        <v>4153847.432810294</v>
      </c>
      <c r="O2735" s="19" t="n">
        <v>23251.62077022297</v>
      </c>
      <c r="P2735" s="20" t="n">
        <v>0.005629120308127939</v>
      </c>
      <c r="Q2735" s="27">
        <f>IF(O2735&gt;0,O2735,"")</f>
        <v/>
      </c>
      <c r="R2735" s="28">
        <f>IF(O2735&gt;0,P2735,"")</f>
        <v/>
      </c>
    </row>
    <row r="2736">
      <c r="A2736" t="inlineStr">
        <is>
          <t>450876</t>
        </is>
      </c>
      <c r="B2736" t="inlineStr">
        <is>
          <t>Lubbock Heart Hospital Lp</t>
        </is>
      </c>
      <c r="C2736" t="inlineStr">
        <is>
          <t>Texas</t>
        </is>
      </c>
      <c r="D2736" t="inlineStr">
        <is>
          <t>TX</t>
        </is>
      </c>
      <c r="E2736" t="inlineStr">
        <is>
          <t>West South Central</t>
        </is>
      </c>
      <c r="F2736" t="inlineStr">
        <is>
          <t>IPPS</t>
        </is>
      </c>
      <c r="G2736" s="16" t="n">
        <v>0.9721</v>
      </c>
      <c r="H2736" s="16" t="n">
        <v>0.9235</v>
      </c>
      <c r="I2736" s="16" t="n">
        <v>2.0442</v>
      </c>
      <c r="J2736" s="16" t="n">
        <v>2.0634</v>
      </c>
      <c r="K2736" s="17" t="n">
        <v>432</v>
      </c>
      <c r="L2736" s="16" t="n">
        <v>1</v>
      </c>
      <c r="M2736" s="18" t="n">
        <v>5860040.779846709</v>
      </c>
      <c r="N2736" s="18" t="n">
        <v>5916489.69284729</v>
      </c>
      <c r="O2736" s="19" t="n">
        <v>56448.91300058085</v>
      </c>
      <c r="P2736" s="20" t="n">
        <v>0.009632853272065025</v>
      </c>
      <c r="Q2736" s="27">
        <f>IF(O2736&gt;0,O2736,"")</f>
        <v/>
      </c>
      <c r="R2736" s="28">
        <f>IF(O2736&gt;0,P2736,"")</f>
        <v/>
      </c>
    </row>
    <row r="2737">
      <c r="A2737" t="inlineStr">
        <is>
          <t>450880</t>
        </is>
      </c>
      <c r="B2737" t="inlineStr">
        <is>
          <t>Baylor Scott And White Surgical Hospital Fortworth</t>
        </is>
      </c>
      <c r="C2737" t="inlineStr">
        <is>
          <t>Texas</t>
        </is>
      </c>
      <c r="D2737" t="inlineStr">
        <is>
          <t>TX</t>
        </is>
      </c>
      <c r="E2737" t="inlineStr">
        <is>
          <t>West South Central</t>
        </is>
      </c>
      <c r="F2737" t="inlineStr">
        <is>
          <t>IPPS</t>
        </is>
      </c>
      <c r="G2737" s="16" t="n">
        <v>0.9748</v>
      </c>
      <c r="H2737" s="16" t="n">
        <v>0.9261</v>
      </c>
      <c r="I2737" s="16" t="n">
        <v>3.2829</v>
      </c>
      <c r="J2737" s="16" t="n">
        <v>3.3387</v>
      </c>
      <c r="K2737" s="17" t="n">
        <v>365</v>
      </c>
      <c r="L2737" s="16" t="n">
        <v>1</v>
      </c>
      <c r="M2737" s="18" t="n">
        <v>7964952.728406002</v>
      </c>
      <c r="N2737" s="18" t="n">
        <v>8102173.158580897</v>
      </c>
      <c r="O2737" s="19" t="n">
        <v>137220.4301748956</v>
      </c>
      <c r="P2737" s="20" t="n">
        <v>0.01722802819475829</v>
      </c>
      <c r="Q2737" s="27">
        <f>IF(O2737&gt;0,O2737,"")</f>
        <v/>
      </c>
      <c r="R2737" s="28">
        <f>IF(O2737&gt;0,P2737,"")</f>
        <v/>
      </c>
    </row>
    <row r="2738">
      <c r="A2738" t="inlineStr">
        <is>
          <t>450883</t>
        </is>
      </c>
      <c r="B2738" t="inlineStr">
        <is>
          <t>Baylor Medical Center At Trophy Club</t>
        </is>
      </c>
      <c r="C2738" t="inlineStr">
        <is>
          <t>Texas</t>
        </is>
      </c>
      <c r="D2738" t="inlineStr">
        <is>
          <t>TX</t>
        </is>
      </c>
      <c r="E2738" t="inlineStr">
        <is>
          <t>West South Central</t>
        </is>
      </c>
      <c r="F2738" t="inlineStr">
        <is>
          <t>IPPS</t>
        </is>
      </c>
      <c r="G2738" s="16" t="n">
        <v>0.9721</v>
      </c>
      <c r="H2738" s="16" t="n">
        <v>0.9404</v>
      </c>
      <c r="I2738" s="16" t="n">
        <v>3.5231</v>
      </c>
      <c r="J2738" s="16" t="n">
        <v>3.5774</v>
      </c>
      <c r="K2738" s="17" t="n">
        <v>135</v>
      </c>
      <c r="L2738" s="16" t="n">
        <v>1</v>
      </c>
      <c r="M2738" s="18" t="n">
        <v>3156110.836677848</v>
      </c>
      <c r="N2738" s="18" t="n">
        <v>3240777.718271424</v>
      </c>
      <c r="O2738" s="19" t="n">
        <v>84666.88159357617</v>
      </c>
      <c r="P2738" s="20" t="n">
        <v>0.02682633341315013</v>
      </c>
      <c r="Q2738" s="27">
        <f>IF(O2738&gt;0,O2738,"")</f>
        <v/>
      </c>
      <c r="R2738" s="28">
        <f>IF(O2738&gt;0,P2738,"")</f>
        <v/>
      </c>
    </row>
    <row r="2739">
      <c r="A2739" t="inlineStr">
        <is>
          <t>450885</t>
        </is>
      </c>
      <c r="B2739" t="inlineStr">
        <is>
          <t>Baylor Scott &amp;  White Medical Center - Centennial</t>
        </is>
      </c>
      <c r="C2739" t="inlineStr">
        <is>
          <t>Texas</t>
        </is>
      </c>
      <c r="D2739" t="inlineStr">
        <is>
          <t>TX</t>
        </is>
      </c>
      <c r="E2739" t="inlineStr">
        <is>
          <t>West South Central</t>
        </is>
      </c>
      <c r="F2739" t="inlineStr">
        <is>
          <t>IPPS</t>
        </is>
      </c>
      <c r="G2739" s="16" t="n">
        <v>0.9721</v>
      </c>
      <c r="H2739" s="16" t="n">
        <v>0.9404</v>
      </c>
      <c r="I2739" s="16" t="n">
        <v>1.5242</v>
      </c>
      <c r="J2739" s="16" t="n">
        <v>1.5127</v>
      </c>
      <c r="K2739" s="17" t="n">
        <v>1181</v>
      </c>
      <c r="L2739" s="16" t="n">
        <v>1</v>
      </c>
      <c r="M2739" s="18" t="n">
        <v>11944978.22542485</v>
      </c>
      <c r="N2739" s="18" t="n">
        <v>11988108.84934199</v>
      </c>
      <c r="O2739" s="19" t="n">
        <v>43130.62391714379</v>
      </c>
      <c r="P2739" s="20" t="n">
        <v>0.003610774595247097</v>
      </c>
      <c r="Q2739" s="27">
        <f>IF(O2739&gt;0,O2739,"")</f>
        <v/>
      </c>
      <c r="R2739" s="28">
        <f>IF(O2739&gt;0,P2739,"")</f>
        <v/>
      </c>
    </row>
    <row r="2740">
      <c r="A2740" t="inlineStr">
        <is>
          <t>450888</t>
        </is>
      </c>
      <c r="B2740" t="inlineStr">
        <is>
          <t>Texas Health Harris Methodist Hospital Southlake</t>
        </is>
      </c>
      <c r="C2740" t="inlineStr">
        <is>
          <t>Texas</t>
        </is>
      </c>
      <c r="D2740" t="inlineStr">
        <is>
          <t>TX</t>
        </is>
      </c>
      <c r="E2740" t="inlineStr">
        <is>
          <t>West South Central</t>
        </is>
      </c>
      <c r="F2740" t="inlineStr">
        <is>
          <t>IPPS</t>
        </is>
      </c>
      <c r="G2740" s="16" t="n">
        <v>0.9748</v>
      </c>
      <c r="H2740" s="16" t="n">
        <v>0.9261</v>
      </c>
      <c r="I2740" s="16" t="n">
        <v>3.2322</v>
      </c>
      <c r="J2740" s="16" t="n">
        <v>3.3202</v>
      </c>
      <c r="K2740" s="17" t="n">
        <v>125</v>
      </c>
      <c r="L2740" s="16" t="n">
        <v>1</v>
      </c>
      <c r="M2740" s="18" t="n">
        <v>2685597.495109974</v>
      </c>
      <c r="N2740" s="18" t="n">
        <v>2759341.910324408</v>
      </c>
      <c r="O2740" s="19" t="n">
        <v>73744.4152144338</v>
      </c>
      <c r="P2740" s="20" t="n">
        <v>0.02745922102947672</v>
      </c>
      <c r="Q2740" s="27">
        <f>IF(O2740&gt;0,O2740,"")</f>
        <v/>
      </c>
      <c r="R2740" s="28">
        <f>IF(O2740&gt;0,P2740,"")</f>
        <v/>
      </c>
    </row>
    <row r="2741">
      <c r="A2741" t="inlineStr">
        <is>
          <t>450889</t>
        </is>
      </c>
      <c r="B2741" t="inlineStr">
        <is>
          <t>Texas Institute For Surgery At Presbyterian Hospit</t>
        </is>
      </c>
      <c r="C2741" t="inlineStr">
        <is>
          <t>Texas</t>
        </is>
      </c>
      <c r="D2741" t="inlineStr">
        <is>
          <t>TX</t>
        </is>
      </c>
      <c r="E2741" t="inlineStr">
        <is>
          <t>West South Central</t>
        </is>
      </c>
      <c r="F2741" t="inlineStr">
        <is>
          <t>IPPS</t>
        </is>
      </c>
      <c r="G2741" s="16" t="n">
        <v>0.9721</v>
      </c>
      <c r="H2741" s="16" t="n">
        <v>0.9404</v>
      </c>
      <c r="I2741" s="16" t="n">
        <v>3.0452</v>
      </c>
      <c r="J2741" s="16" t="n">
        <v>3.1633</v>
      </c>
      <c r="K2741" s="17" t="n">
        <v>138</v>
      </c>
      <c r="L2741" s="16" t="n">
        <v>1</v>
      </c>
      <c r="M2741" s="18" t="n">
        <v>2788614.074808887</v>
      </c>
      <c r="N2741" s="18" t="n">
        <v>2929324.209298918</v>
      </c>
      <c r="O2741" s="19" t="n">
        <v>140710.1344900313</v>
      </c>
      <c r="P2741" s="20" t="n">
        <v>0.05045880523990205</v>
      </c>
      <c r="Q2741" s="27">
        <f>IF(O2741&gt;0,O2741,"")</f>
        <v/>
      </c>
      <c r="R2741" s="28">
        <f>IF(O2741&gt;0,P2741,"")</f>
        <v/>
      </c>
    </row>
    <row r="2742">
      <c r="A2742" t="inlineStr">
        <is>
          <t>450890</t>
        </is>
      </c>
      <c r="B2742" t="inlineStr">
        <is>
          <t>Baylor Regional Medical Center At Plano</t>
        </is>
      </c>
      <c r="C2742" t="inlineStr">
        <is>
          <t>Texas</t>
        </is>
      </c>
      <c r="D2742" t="inlineStr">
        <is>
          <t>TX</t>
        </is>
      </c>
      <c r="E2742" t="inlineStr">
        <is>
          <t>West South Central</t>
        </is>
      </c>
      <c r="F2742" t="inlineStr">
        <is>
          <t>IPPS</t>
        </is>
      </c>
      <c r="G2742" s="16" t="n">
        <v>0.9721</v>
      </c>
      <c r="H2742" s="16" t="n">
        <v>0.9404</v>
      </c>
      <c r="I2742" s="16" t="n">
        <v>1.7348</v>
      </c>
      <c r="J2742" s="16" t="n">
        <v>1.7283</v>
      </c>
      <c r="K2742" s="17" t="n">
        <v>2925</v>
      </c>
      <c r="L2742" s="16" t="n">
        <v>1</v>
      </c>
      <c r="M2742" s="18" t="n">
        <v>33671990.59213642</v>
      </c>
      <c r="N2742" s="18" t="n">
        <v>33922900.1026586</v>
      </c>
      <c r="O2742" s="19" t="n">
        <v>250909.5105221793</v>
      </c>
      <c r="P2742" s="20" t="n">
        <v>0.007451579372345613</v>
      </c>
      <c r="Q2742" s="27">
        <f>IF(O2742&gt;0,O2742,"")</f>
        <v/>
      </c>
      <c r="R2742" s="28">
        <f>IF(O2742&gt;0,P2742,"")</f>
        <v/>
      </c>
    </row>
    <row r="2743">
      <c r="A2743" t="inlineStr">
        <is>
          <t>450891</t>
        </is>
      </c>
      <c r="B2743" t="inlineStr">
        <is>
          <t>Texas Health Center For Diagnostics &amp; Surgery Plan</t>
        </is>
      </c>
      <c r="C2743" t="inlineStr">
        <is>
          <t>Texas</t>
        </is>
      </c>
      <c r="D2743" t="inlineStr">
        <is>
          <t>TX</t>
        </is>
      </c>
      <c r="E2743" t="inlineStr">
        <is>
          <t>West South Central</t>
        </is>
      </c>
      <c r="F2743" t="inlineStr">
        <is>
          <t>IPPS</t>
        </is>
      </c>
      <c r="G2743" s="16" t="n">
        <v>0.9721</v>
      </c>
      <c r="H2743" s="16" t="n">
        <v>0.9404</v>
      </c>
      <c r="I2743" s="16" t="n">
        <v>3.1003</v>
      </c>
      <c r="J2743" s="16" t="n">
        <v>3.1345</v>
      </c>
      <c r="K2743" s="17" t="n">
        <v>47</v>
      </c>
      <c r="L2743" s="16" t="n">
        <v>1</v>
      </c>
      <c r="M2743" s="18" t="n">
        <v>966930.1132457202</v>
      </c>
      <c r="N2743" s="18" t="n">
        <v>988585.2017963048</v>
      </c>
      <c r="O2743" s="19" t="n">
        <v>21655.08855058462</v>
      </c>
      <c r="P2743" s="20" t="n">
        <v>0.02239571221739533</v>
      </c>
      <c r="Q2743" s="27">
        <f>IF(O2743&gt;0,O2743,"")</f>
        <v/>
      </c>
      <c r="R2743" s="28">
        <f>IF(O2743&gt;0,P2743,"")</f>
        <v/>
      </c>
    </row>
    <row r="2744">
      <c r="A2744" t="inlineStr">
        <is>
          <t>450893</t>
        </is>
      </c>
      <c r="B2744" t="inlineStr">
        <is>
          <t>The Heart Hospital Baylor Denton</t>
        </is>
      </c>
      <c r="C2744" t="inlineStr">
        <is>
          <t>Texas</t>
        </is>
      </c>
      <c r="D2744" t="inlineStr">
        <is>
          <t>TX</t>
        </is>
      </c>
      <c r="E2744" t="inlineStr">
        <is>
          <t>West South Central</t>
        </is>
      </c>
      <c r="F2744" t="inlineStr">
        <is>
          <t>IPPS</t>
        </is>
      </c>
      <c r="G2744" s="16" t="n">
        <v>0.9721</v>
      </c>
      <c r="H2744" s="16" t="n">
        <v>0.9404</v>
      </c>
      <c r="I2744" s="16" t="n">
        <v>3.5132</v>
      </c>
      <c r="J2744" s="16" t="n">
        <v>3.5828</v>
      </c>
      <c r="K2744" s="17" t="n">
        <v>644</v>
      </c>
      <c r="L2744" s="16" t="n">
        <v>1</v>
      </c>
      <c r="M2744" s="18" t="n">
        <v>15013510.39304043</v>
      </c>
      <c r="N2744" s="18" t="n">
        <v>15483046.06782646</v>
      </c>
      <c r="O2744" s="19" t="n">
        <v>469535.6747860312</v>
      </c>
      <c r="P2744" s="20" t="n">
        <v>0.0312742098612518</v>
      </c>
      <c r="Q2744" s="27">
        <f>IF(O2744&gt;0,O2744,"")</f>
        <v/>
      </c>
      <c r="R2744" s="28">
        <f>IF(O2744&gt;0,P2744,"")</f>
        <v/>
      </c>
    </row>
    <row r="2745">
      <c r="A2745" t="inlineStr">
        <is>
          <t>460001</t>
        </is>
      </c>
      <c r="B2745" t="inlineStr">
        <is>
          <t>Intermountain Health Utah Valley Hospital</t>
        </is>
      </c>
      <c r="C2745" t="inlineStr">
        <is>
          <t>Utah</t>
        </is>
      </c>
      <c r="D2745" t="inlineStr">
        <is>
          <t>UT</t>
        </is>
      </c>
      <c r="E2745" t="inlineStr">
        <is>
          <t>Mountain</t>
        </is>
      </c>
      <c r="F2745" t="inlineStr">
        <is>
          <t>Rural Referral Center (RRC)</t>
        </is>
      </c>
      <c r="G2745" s="16" t="n">
        <v>0.9851</v>
      </c>
      <c r="H2745" s="16" t="n">
        <v>0.9689</v>
      </c>
      <c r="I2745" s="16" t="n">
        <v>2.209</v>
      </c>
      <c r="J2745" s="16" t="n">
        <v>2.2134</v>
      </c>
      <c r="K2745" s="17" t="n">
        <v>3319</v>
      </c>
      <c r="L2745" s="16" t="n">
        <v>1</v>
      </c>
      <c r="M2745" s="18" t="n">
        <v>49050560.79335932</v>
      </c>
      <c r="N2745" s="18" t="n">
        <v>50200881.57159308</v>
      </c>
      <c r="O2745" s="19" t="n">
        <v>1150320.778233759</v>
      </c>
      <c r="P2745" s="20" t="n">
        <v>0.02345173550777211</v>
      </c>
      <c r="Q2745" s="27">
        <f>IF(O2745&gt;0,O2745,"")</f>
        <v/>
      </c>
      <c r="R2745" s="28">
        <f>IF(O2745&gt;0,P2745,"")</f>
        <v/>
      </c>
    </row>
    <row r="2746">
      <c r="A2746" t="inlineStr">
        <is>
          <t>460003</t>
        </is>
      </c>
      <c r="B2746" t="inlineStr">
        <is>
          <t>Holy Cross Hospital - Salt Lake</t>
        </is>
      </c>
      <c r="C2746" t="inlineStr">
        <is>
          <t>Utah</t>
        </is>
      </c>
      <c r="D2746" t="inlineStr">
        <is>
          <t>UT</t>
        </is>
      </c>
      <c r="E2746" t="inlineStr">
        <is>
          <t>Mountain</t>
        </is>
      </c>
      <c r="F2746" t="inlineStr">
        <is>
          <t>IPPS</t>
        </is>
      </c>
      <c r="G2746" s="16" t="n">
        <v>0.9851</v>
      </c>
      <c r="H2746" s="16" t="n">
        <v>0.9689</v>
      </c>
      <c r="I2746" s="16" t="n">
        <v>1.884</v>
      </c>
      <c r="J2746" s="16" t="n">
        <v>1.9124</v>
      </c>
      <c r="K2746" s="17" t="n">
        <v>145</v>
      </c>
      <c r="L2746" s="16" t="n">
        <v>1</v>
      </c>
      <c r="M2746" s="18" t="n">
        <v>1827636.864437847</v>
      </c>
      <c r="N2746" s="18" t="n">
        <v>1894920.189620957</v>
      </c>
      <c r="O2746" s="19" t="n">
        <v>67283.32518310915</v>
      </c>
      <c r="P2746" s="20" t="n">
        <v>0.03681438391417239</v>
      </c>
      <c r="Q2746" s="27">
        <f>IF(O2746&gt;0,O2746,"")</f>
        <v/>
      </c>
      <c r="R2746" s="28">
        <f>IF(O2746&gt;0,P2746,"")</f>
        <v/>
      </c>
    </row>
    <row r="2747">
      <c r="A2747" t="inlineStr">
        <is>
          <t>460004</t>
        </is>
      </c>
      <c r="B2747" t="inlineStr">
        <is>
          <t>Mckay-Dee Hospital</t>
        </is>
      </c>
      <c r="C2747" t="inlineStr">
        <is>
          <t>Utah</t>
        </is>
      </c>
      <c r="D2747" t="inlineStr">
        <is>
          <t>UT</t>
        </is>
      </c>
      <c r="E2747" t="inlineStr">
        <is>
          <t>Mountain</t>
        </is>
      </c>
      <c r="F2747" t="inlineStr">
        <is>
          <t>Rural Referral Center (RRC)</t>
        </is>
      </c>
      <c r="G2747" s="16" t="n">
        <v>0.9851</v>
      </c>
      <c r="H2747" s="16" t="n">
        <v>0.9689</v>
      </c>
      <c r="I2747" s="16" t="n">
        <v>2.0985</v>
      </c>
      <c r="J2747" s="16" t="n">
        <v>2.1082</v>
      </c>
      <c r="K2747" s="17" t="n">
        <v>3052</v>
      </c>
      <c r="L2747" s="16" t="n">
        <v>1</v>
      </c>
      <c r="M2747" s="18" t="n">
        <v>42848390.32868312</v>
      </c>
      <c r="N2747" s="18" t="n">
        <v>43968386.03218257</v>
      </c>
      <c r="O2747" s="19" t="n">
        <v>1119995.703499451</v>
      </c>
      <c r="P2747" s="20" t="n">
        <v>0.02613857124872472</v>
      </c>
      <c r="Q2747" s="27">
        <f>IF(O2747&gt;0,O2747,"")</f>
        <v/>
      </c>
      <c r="R2747" s="28">
        <f>IF(O2747&gt;0,P2747,"")</f>
        <v/>
      </c>
    </row>
    <row r="2748">
      <c r="A2748" t="inlineStr">
        <is>
          <t>460005</t>
        </is>
      </c>
      <c r="B2748" t="inlineStr">
        <is>
          <t>Ogden Regional Medical Center</t>
        </is>
      </c>
      <c r="C2748" t="inlineStr">
        <is>
          <t>Utah</t>
        </is>
      </c>
      <c r="D2748" t="inlineStr">
        <is>
          <t>UT</t>
        </is>
      </c>
      <c r="E2748" t="inlineStr">
        <is>
          <t>Mountain</t>
        </is>
      </c>
      <c r="F2748" t="inlineStr">
        <is>
          <t>IPPS</t>
        </is>
      </c>
      <c r="G2748" s="16" t="n">
        <v>0.9851</v>
      </c>
      <c r="H2748" s="16" t="n">
        <v>0.9689</v>
      </c>
      <c r="I2748" s="16" t="n">
        <v>1.9983</v>
      </c>
      <c r="J2748" s="16" t="n">
        <v>2.0053</v>
      </c>
      <c r="K2748" s="17" t="n">
        <v>1076</v>
      </c>
      <c r="L2748" s="16" t="n">
        <v>1</v>
      </c>
      <c r="M2748" s="18" t="n">
        <v>14385135.87714261</v>
      </c>
      <c r="N2748" s="18" t="n">
        <v>14744695.59434857</v>
      </c>
      <c r="O2748" s="19" t="n">
        <v>359559.7172059584</v>
      </c>
      <c r="P2748" s="20" t="n">
        <v>0.02499522564658455</v>
      </c>
      <c r="Q2748" s="27">
        <f>IF(O2748&gt;0,O2748,"")</f>
        <v/>
      </c>
      <c r="R2748" s="28">
        <f>IF(O2748&gt;0,P2748,"")</f>
        <v/>
      </c>
    </row>
    <row r="2749">
      <c r="A2749" t="inlineStr">
        <is>
          <t>460006</t>
        </is>
      </c>
      <c r="B2749" t="inlineStr">
        <is>
          <t>Lds Hospital</t>
        </is>
      </c>
      <c r="C2749" t="inlineStr">
        <is>
          <t>Utah</t>
        </is>
      </c>
      <c r="D2749" t="inlineStr">
        <is>
          <t>UT</t>
        </is>
      </c>
      <c r="E2749" t="inlineStr">
        <is>
          <t>Mountain</t>
        </is>
      </c>
      <c r="F2749" t="inlineStr">
        <is>
          <t>Rural Referral Center (RRC)</t>
        </is>
      </c>
      <c r="G2749" s="16" t="n">
        <v>0.9851</v>
      </c>
      <c r="H2749" s="16" t="n">
        <v>0.9689</v>
      </c>
      <c r="I2749" s="16" t="n">
        <v>2.1709</v>
      </c>
      <c r="J2749" s="16" t="n">
        <v>2.1755</v>
      </c>
      <c r="K2749" s="17" t="n">
        <v>968</v>
      </c>
      <c r="L2749" s="16" t="n">
        <v>1</v>
      </c>
      <c r="M2749" s="18" t="n">
        <v>14059056.77282328</v>
      </c>
      <c r="N2749" s="18" t="n">
        <v>14390591.0197684</v>
      </c>
      <c r="O2749" s="19" t="n">
        <v>331534.2469451223</v>
      </c>
      <c r="P2749" s="20" t="n">
        <v>0.02358154265270422</v>
      </c>
      <c r="Q2749" s="27">
        <f>IF(O2749&gt;0,O2749,"")</f>
        <v/>
      </c>
      <c r="R2749" s="28">
        <f>IF(O2749&gt;0,P2749,"")</f>
        <v/>
      </c>
    </row>
    <row r="2750">
      <c r="A2750" t="inlineStr">
        <is>
          <t>460007</t>
        </is>
      </c>
      <c r="B2750" t="inlineStr">
        <is>
          <t>Intermountain Health Cedar City Hospital</t>
        </is>
      </c>
      <c r="C2750" t="inlineStr">
        <is>
          <t>Utah</t>
        </is>
      </c>
      <c r="D2750" t="inlineStr">
        <is>
          <t>UT</t>
        </is>
      </c>
      <c r="E2750" t="inlineStr">
        <is>
          <t>Mountain</t>
        </is>
      </c>
      <c r="F2750" t="inlineStr">
        <is>
          <t>Sole Community Hospital (SCH)</t>
        </is>
      </c>
      <c r="G2750" s="16" t="n">
        <v>0.9851</v>
      </c>
      <c r="H2750" s="16" t="n">
        <v>0.9704</v>
      </c>
      <c r="I2750" s="16" t="n">
        <v>1.5612</v>
      </c>
      <c r="J2750" s="16" t="n">
        <v>1.5531</v>
      </c>
      <c r="K2750" s="17" t="n">
        <v>432</v>
      </c>
      <c r="L2750" s="16" t="n">
        <v>1</v>
      </c>
      <c r="M2750" s="18" t="n">
        <v>4512147.604628738</v>
      </c>
      <c r="N2750" s="18" t="n">
        <v>4589221.209253454</v>
      </c>
      <c r="O2750" s="19" t="n">
        <v>77073.60462471563</v>
      </c>
      <c r="P2750" s="20" t="n">
        <v>0.01708135712263724</v>
      </c>
      <c r="Q2750" s="27">
        <f>IF(O2750&gt;0,O2750,"")</f>
        <v/>
      </c>
      <c r="R2750" s="28">
        <f>IF(O2750&gt;0,P2750,"")</f>
        <v/>
      </c>
    </row>
    <row r="2751">
      <c r="A2751" t="inlineStr">
        <is>
          <t>460009</t>
        </is>
      </c>
      <c r="B2751" t="inlineStr">
        <is>
          <t>University Of Utah Hospital And Clinics</t>
        </is>
      </c>
      <c r="C2751" t="inlineStr">
        <is>
          <t>Utah</t>
        </is>
      </c>
      <c r="D2751" t="inlineStr">
        <is>
          <t>UT</t>
        </is>
      </c>
      <c r="E2751" t="inlineStr">
        <is>
          <t>Mountain</t>
        </is>
      </c>
      <c r="F2751" t="inlineStr">
        <is>
          <t>Rural Referral Center (RRC)</t>
        </is>
      </c>
      <c r="G2751" s="16" t="n">
        <v>0.9851</v>
      </c>
      <c r="H2751" s="16" t="n">
        <v>0.9689</v>
      </c>
      <c r="I2751" s="16" t="n">
        <v>2.5523</v>
      </c>
      <c r="J2751" s="16" t="n">
        <v>2.5712</v>
      </c>
      <c r="K2751" s="17" t="n">
        <v>6633</v>
      </c>
      <c r="L2751" s="16" t="n">
        <v>1</v>
      </c>
      <c r="M2751" s="18" t="n">
        <v>113261608.8874427</v>
      </c>
      <c r="N2751" s="18" t="n">
        <v>116544032.933428</v>
      </c>
      <c r="O2751" s="19" t="n">
        <v>3282424.045985356</v>
      </c>
      <c r="P2751" s="20" t="n">
        <v>0.02898090604776212</v>
      </c>
      <c r="Q2751" s="27">
        <f>IF(O2751&gt;0,O2751,"")</f>
        <v/>
      </c>
      <c r="R2751" s="28">
        <f>IF(O2751&gt;0,P2751,"")</f>
        <v/>
      </c>
    </row>
    <row r="2752">
      <c r="A2752" t="inlineStr">
        <is>
          <t>460010</t>
        </is>
      </c>
      <c r="B2752" t="inlineStr">
        <is>
          <t>Intermountain Medical Center</t>
        </is>
      </c>
      <c r="C2752" t="inlineStr">
        <is>
          <t>Utah</t>
        </is>
      </c>
      <c r="D2752" t="inlineStr">
        <is>
          <t>UT</t>
        </is>
      </c>
      <c r="E2752" t="inlineStr">
        <is>
          <t>Mountain</t>
        </is>
      </c>
      <c r="F2752" t="inlineStr">
        <is>
          <t>Rural Referral Center (RRC)</t>
        </is>
      </c>
      <c r="G2752" s="16" t="n">
        <v>0.9851</v>
      </c>
      <c r="H2752" s="16" t="n">
        <v>0.9689</v>
      </c>
      <c r="I2752" s="16" t="n">
        <v>2.4081</v>
      </c>
      <c r="J2752" s="16" t="n">
        <v>2.4144</v>
      </c>
      <c r="K2752" s="17" t="n">
        <v>5049</v>
      </c>
      <c r="L2752" s="16" t="n">
        <v>1</v>
      </c>
      <c r="M2752" s="18" t="n">
        <v>81343133.28425686</v>
      </c>
      <c r="N2752" s="18" t="n">
        <v>83302642.64109156</v>
      </c>
      <c r="O2752" s="19" t="n">
        <v>1959509.356834695</v>
      </c>
      <c r="P2752" s="20" t="n">
        <v>0.02408942559400939</v>
      </c>
      <c r="Q2752" s="27">
        <f>IF(O2752&gt;0,O2752,"")</f>
        <v/>
      </c>
      <c r="R2752" s="28">
        <f>IF(O2752&gt;0,P2752,"")</f>
        <v/>
      </c>
    </row>
    <row r="2753">
      <c r="A2753" t="inlineStr">
        <is>
          <t>460011</t>
        </is>
      </c>
      <c r="B2753" t="inlineStr">
        <is>
          <t>Castleview Hospital</t>
        </is>
      </c>
      <c r="C2753" t="inlineStr">
        <is>
          <t>Utah</t>
        </is>
      </c>
      <c r="D2753" t="inlineStr">
        <is>
          <t>UT</t>
        </is>
      </c>
      <c r="E2753" t="inlineStr">
        <is>
          <t>Mountain</t>
        </is>
      </c>
      <c r="F2753" t="inlineStr">
        <is>
          <t>Sole Community Hospital (SCH)</t>
        </is>
      </c>
      <c r="G2753" s="16" t="n">
        <v>0.9851</v>
      </c>
      <c r="H2753" s="16" t="n">
        <v>0.9689</v>
      </c>
      <c r="I2753" s="16" t="n">
        <v>1.4963</v>
      </c>
      <c r="J2753" s="16" t="n">
        <v>1.4938</v>
      </c>
      <c r="K2753" s="17" t="n">
        <v>488</v>
      </c>
      <c r="L2753" s="16" t="n">
        <v>1</v>
      </c>
      <c r="M2753" s="18" t="n">
        <v>4885168.034431786</v>
      </c>
      <c r="N2753" s="18" t="n">
        <v>4981457.883853555</v>
      </c>
      <c r="O2753" s="19" t="n">
        <v>96289.84942176845</v>
      </c>
      <c r="P2753" s="20" t="n">
        <v>0.01971065247768254</v>
      </c>
      <c r="Q2753" s="27">
        <f>IF(O2753&gt;0,O2753,"")</f>
        <v/>
      </c>
      <c r="R2753" s="28">
        <f>IF(O2753&gt;0,P2753,"")</f>
        <v/>
      </c>
    </row>
    <row r="2754">
      <c r="A2754" t="inlineStr">
        <is>
          <t>460013</t>
        </is>
      </c>
      <c r="B2754" t="inlineStr">
        <is>
          <t>Mountain View Hospital</t>
        </is>
      </c>
      <c r="C2754" t="inlineStr">
        <is>
          <t>Utah</t>
        </is>
      </c>
      <c r="D2754" t="inlineStr">
        <is>
          <t>UT</t>
        </is>
      </c>
      <c r="E2754" t="inlineStr">
        <is>
          <t>Mountain</t>
        </is>
      </c>
      <c r="F2754" t="inlineStr">
        <is>
          <t>IPPS</t>
        </is>
      </c>
      <c r="G2754" s="16" t="n">
        <v>0.9851</v>
      </c>
      <c r="H2754" s="16" t="n">
        <v>0.9689</v>
      </c>
      <c r="I2754" s="16" t="n">
        <v>1.9596</v>
      </c>
      <c r="J2754" s="16" t="n">
        <v>1.9494</v>
      </c>
      <c r="K2754" s="17" t="n">
        <v>382</v>
      </c>
      <c r="L2754" s="16" t="n">
        <v>1</v>
      </c>
      <c r="M2754" s="18" t="n">
        <v>5008086.280946698</v>
      </c>
      <c r="N2754" s="18" t="n">
        <v>5088719.477029006</v>
      </c>
      <c r="O2754" s="19" t="n">
        <v>80633.19608230796</v>
      </c>
      <c r="P2754" s="20" t="n">
        <v>0.016100600420779</v>
      </c>
      <c r="Q2754" s="27">
        <f>IF(O2754&gt;0,O2754,"")</f>
        <v/>
      </c>
      <c r="R2754" s="28">
        <f>IF(O2754&gt;0,P2754,"")</f>
        <v/>
      </c>
    </row>
    <row r="2755">
      <c r="A2755" t="inlineStr">
        <is>
          <t>460014</t>
        </is>
      </c>
      <c r="B2755" t="inlineStr">
        <is>
          <t>Mountain West Medical Center</t>
        </is>
      </c>
      <c r="C2755" t="inlineStr">
        <is>
          <t>Utah</t>
        </is>
      </c>
      <c r="D2755" t="inlineStr">
        <is>
          <t>UT</t>
        </is>
      </c>
      <c r="E2755" t="inlineStr">
        <is>
          <t>Mountain</t>
        </is>
      </c>
      <c r="F2755" t="inlineStr">
        <is>
          <t>IPPS</t>
        </is>
      </c>
      <c r="G2755" s="16" t="n">
        <v>0.9851</v>
      </c>
      <c r="H2755" s="16" t="n">
        <v>0.9689</v>
      </c>
      <c r="I2755" s="16" t="n">
        <v>1.5284</v>
      </c>
      <c r="J2755" s="16" t="n">
        <v>1.5205</v>
      </c>
      <c r="K2755" s="17" t="n">
        <v>343</v>
      </c>
      <c r="L2755" s="16" t="n">
        <v>1</v>
      </c>
      <c r="M2755" s="18" t="n">
        <v>3507293.883070263</v>
      </c>
      <c r="N2755" s="18" t="n">
        <v>3563893.604978405</v>
      </c>
      <c r="O2755" s="19" t="n">
        <v>56599.72190814232</v>
      </c>
      <c r="P2755" s="20" t="n">
        <v>0.01613771865008223</v>
      </c>
      <c r="Q2755" s="27">
        <f>IF(O2755&gt;0,O2755,"")</f>
        <v/>
      </c>
      <c r="R2755" s="28">
        <f>IF(O2755&gt;0,P2755,"")</f>
        <v/>
      </c>
    </row>
    <row r="2756">
      <c r="A2756" t="inlineStr">
        <is>
          <t>460015</t>
        </is>
      </c>
      <c r="B2756" t="inlineStr">
        <is>
          <t>Intermountain Health Logan Regional Hospital</t>
        </is>
      </c>
      <c r="C2756" t="inlineStr">
        <is>
          <t>Utah</t>
        </is>
      </c>
      <c r="D2756" t="inlineStr">
        <is>
          <t>UT</t>
        </is>
      </c>
      <c r="E2756" t="inlineStr">
        <is>
          <t>Mountain</t>
        </is>
      </c>
      <c r="F2756" t="inlineStr">
        <is>
          <t>Rural Referral Center (RRC)</t>
        </is>
      </c>
      <c r="G2756" s="16" t="n">
        <v>0.9851</v>
      </c>
      <c r="H2756" s="16" t="n">
        <v>0.9689</v>
      </c>
      <c r="I2756" s="16" t="n">
        <v>1.8336</v>
      </c>
      <c r="J2756" s="16" t="n">
        <v>1.8211</v>
      </c>
      <c r="K2756" s="17" t="n">
        <v>944</v>
      </c>
      <c r="L2756" s="16" t="n">
        <v>1</v>
      </c>
      <c r="M2756" s="18" t="n">
        <v>11580241.14932929</v>
      </c>
      <c r="N2756" s="18" t="n">
        <v>11747622.28544337</v>
      </c>
      <c r="O2756" s="19" t="n">
        <v>167381.1361140776</v>
      </c>
      <c r="P2756" s="20" t="n">
        <v>0.01445402854359143</v>
      </c>
      <c r="Q2756" s="27">
        <f>IF(O2756&gt;0,O2756,"")</f>
        <v/>
      </c>
      <c r="R2756" s="28">
        <f>IF(O2756&gt;0,P2756,"")</f>
        <v/>
      </c>
    </row>
    <row r="2757">
      <c r="A2757" t="inlineStr">
        <is>
          <t>460017</t>
        </is>
      </c>
      <c r="B2757" t="inlineStr">
        <is>
          <t>Brigham City Community Hospital</t>
        </is>
      </c>
      <c r="C2757" t="inlineStr">
        <is>
          <t>Utah</t>
        </is>
      </c>
      <c r="D2757" t="inlineStr">
        <is>
          <t>UT</t>
        </is>
      </c>
      <c r="E2757" t="inlineStr">
        <is>
          <t>Mountain</t>
        </is>
      </c>
      <c r="F2757" t="inlineStr">
        <is>
          <t>IPPS</t>
        </is>
      </c>
      <c r="G2757" s="16" t="n">
        <v>0.9851</v>
      </c>
      <c r="H2757" s="16" t="n">
        <v>0.9689</v>
      </c>
      <c r="I2757" s="16" t="n">
        <v>1.7228</v>
      </c>
      <c r="J2757" s="16" t="n">
        <v>1.702</v>
      </c>
      <c r="K2757" s="17" t="n">
        <v>164</v>
      </c>
      <c r="L2757" s="16" t="n">
        <v>1</v>
      </c>
      <c r="M2757" s="18" t="n">
        <v>1890252.059333692</v>
      </c>
      <c r="N2757" s="18" t="n">
        <v>1907425.523042064</v>
      </c>
      <c r="O2757" s="19" t="n">
        <v>17173.46370837255</v>
      </c>
      <c r="P2757" s="20" t="n">
        <v>0.009085277079092905</v>
      </c>
      <c r="Q2757" s="27">
        <f>IF(O2757&gt;0,O2757,"")</f>
        <v/>
      </c>
      <c r="R2757" s="28">
        <f>IF(O2757&gt;0,P2757,"")</f>
        <v/>
      </c>
    </row>
    <row r="2758">
      <c r="A2758" t="inlineStr">
        <is>
          <t>460019</t>
        </is>
      </c>
      <c r="B2758" t="inlineStr">
        <is>
          <t>Uintah Basin Medical Center</t>
        </is>
      </c>
      <c r="C2758" t="inlineStr">
        <is>
          <t>Utah</t>
        </is>
      </c>
      <c r="D2758" t="inlineStr">
        <is>
          <t>UT</t>
        </is>
      </c>
      <c r="E2758" t="inlineStr">
        <is>
          <t>Mountain</t>
        </is>
      </c>
      <c r="F2758" t="inlineStr">
        <is>
          <t>Sole Community Hospital (SCH)</t>
        </is>
      </c>
      <c r="G2758" s="16" t="n">
        <v>0.9851</v>
      </c>
      <c r="H2758" s="16" t="n">
        <v>0.9689</v>
      </c>
      <c r="I2758" s="16" t="n">
        <v>1.1893</v>
      </c>
      <c r="J2758" s="16" t="n">
        <v>1.1786</v>
      </c>
      <c r="K2758" s="17" t="n">
        <v>227</v>
      </c>
      <c r="L2758" s="16" t="n">
        <v>1</v>
      </c>
      <c r="M2758" s="18" t="n">
        <v>1806168.587352063</v>
      </c>
      <c r="N2758" s="18" t="n">
        <v>1828253.778806944</v>
      </c>
      <c r="O2758" s="19" t="n">
        <v>22085.19145488064</v>
      </c>
      <c r="P2758" s="20" t="n">
        <v>0.01222764674877813</v>
      </c>
      <c r="Q2758" s="27">
        <f>IF(O2758&gt;0,O2758,"")</f>
        <v/>
      </c>
      <c r="R2758" s="28">
        <f>IF(O2758&gt;0,P2758,"")</f>
        <v/>
      </c>
    </row>
    <row r="2759">
      <c r="A2759" t="inlineStr">
        <is>
          <t>460021</t>
        </is>
      </c>
      <c r="B2759" t="inlineStr">
        <is>
          <t>Intermountain Health St George Regional Hospital</t>
        </is>
      </c>
      <c r="C2759" t="inlineStr">
        <is>
          <t>Utah</t>
        </is>
      </c>
      <c r="D2759" t="inlineStr">
        <is>
          <t>UT</t>
        </is>
      </c>
      <c r="E2759" t="inlineStr">
        <is>
          <t>Mountain</t>
        </is>
      </c>
      <c r="F2759" t="inlineStr">
        <is>
          <t>SCH/RRC</t>
        </is>
      </c>
      <c r="G2759" s="16" t="n">
        <v>0.9851</v>
      </c>
      <c r="H2759" s="16" t="n">
        <v>0.9704</v>
      </c>
      <c r="I2759" s="16" t="n">
        <v>2.1067</v>
      </c>
      <c r="J2759" s="16" t="n">
        <v>2.1195</v>
      </c>
      <c r="K2759" s="17" t="n">
        <v>5041</v>
      </c>
      <c r="L2759" s="16" t="n">
        <v>1</v>
      </c>
      <c r="M2759" s="18" t="n">
        <v>71049397.82352597</v>
      </c>
      <c r="N2759" s="18" t="n">
        <v>73081246.10029791</v>
      </c>
      <c r="O2759" s="19" t="n">
        <v>2031848.276771948</v>
      </c>
      <c r="P2759" s="20" t="n">
        <v>0.02859768469563523</v>
      </c>
      <c r="Q2759" s="27">
        <f>IF(O2759&gt;0,O2759,"")</f>
        <v/>
      </c>
      <c r="R2759" s="28">
        <f>IF(O2759&gt;0,P2759,"")</f>
        <v/>
      </c>
    </row>
    <row r="2760">
      <c r="A2760" t="inlineStr">
        <is>
          <t>460023</t>
        </is>
      </c>
      <c r="B2760" t="inlineStr">
        <is>
          <t>American Fork Hospital</t>
        </is>
      </c>
      <c r="C2760" t="inlineStr">
        <is>
          <t>Utah</t>
        </is>
      </c>
      <c r="D2760" t="inlineStr">
        <is>
          <t>UT</t>
        </is>
      </c>
      <c r="E2760" t="inlineStr">
        <is>
          <t>Mountain</t>
        </is>
      </c>
      <c r="F2760" t="inlineStr">
        <is>
          <t>IPPS</t>
        </is>
      </c>
      <c r="G2760" s="16" t="n">
        <v>0.9851</v>
      </c>
      <c r="H2760" s="16" t="n">
        <v>0.9689</v>
      </c>
      <c r="I2760" s="16" t="n">
        <v>1.553</v>
      </c>
      <c r="J2760" s="16" t="n">
        <v>1.5448</v>
      </c>
      <c r="K2760" s="17" t="n">
        <v>642</v>
      </c>
      <c r="L2760" s="16" t="n">
        <v>1</v>
      </c>
      <c r="M2760" s="18" t="n">
        <v>6670332.646617648</v>
      </c>
      <c r="N2760" s="18" t="n">
        <v>6777218.296312209</v>
      </c>
      <c r="O2760" s="19" t="n">
        <v>106885.649694561</v>
      </c>
      <c r="P2760" s="20" t="n">
        <v>0.0160240358850409</v>
      </c>
      <c r="Q2760" s="27">
        <f>IF(O2760&gt;0,O2760,"")</f>
        <v/>
      </c>
      <c r="R2760" s="28">
        <f>IF(O2760&gt;0,P2760,"")</f>
        <v/>
      </c>
    </row>
    <row r="2761">
      <c r="A2761" t="inlineStr">
        <is>
          <t>460026</t>
        </is>
      </c>
      <c r="B2761" t="inlineStr">
        <is>
          <t>Intermountain Health Sevier Valley Hospital</t>
        </is>
      </c>
      <c r="C2761" t="inlineStr">
        <is>
          <t>Utah</t>
        </is>
      </c>
      <c r="D2761" t="inlineStr">
        <is>
          <t>UT</t>
        </is>
      </c>
      <c r="E2761" t="inlineStr">
        <is>
          <t>Mountain</t>
        </is>
      </c>
      <c r="F2761" t="inlineStr">
        <is>
          <t>Sole Community Hospital (SCH)</t>
        </is>
      </c>
      <c r="G2761" s="16" t="n">
        <v>0.9851</v>
      </c>
      <c r="H2761" s="16" t="n">
        <v>0.9689</v>
      </c>
      <c r="I2761" s="16" t="n">
        <v>1.4008</v>
      </c>
      <c r="J2761" s="16" t="n">
        <v>1.4011</v>
      </c>
      <c r="K2761" s="17" t="n">
        <v>171</v>
      </c>
      <c r="L2761" s="16" t="n">
        <v>1</v>
      </c>
      <c r="M2761" s="18" t="n">
        <v>1602556.139063898</v>
      </c>
      <c r="N2761" s="18" t="n">
        <v>1637229.002311321</v>
      </c>
      <c r="O2761" s="19" t="n">
        <v>34672.86324742273</v>
      </c>
      <c r="P2761" s="20" t="n">
        <v>0.02163597418039671</v>
      </c>
      <c r="Q2761" s="27">
        <f>IF(O2761&gt;0,O2761,"")</f>
        <v/>
      </c>
      <c r="R2761" s="28">
        <f>IF(O2761&gt;0,P2761,"")</f>
        <v/>
      </c>
    </row>
    <row r="2762">
      <c r="A2762" t="inlineStr">
        <is>
          <t>460030</t>
        </is>
      </c>
      <c r="B2762" t="inlineStr">
        <is>
          <t>Ashley Regional Medical Center</t>
        </is>
      </c>
      <c r="C2762" t="inlineStr">
        <is>
          <t>Utah</t>
        </is>
      </c>
      <c r="D2762" t="inlineStr">
        <is>
          <t>UT</t>
        </is>
      </c>
      <c r="E2762" t="inlineStr">
        <is>
          <t>Mountain</t>
        </is>
      </c>
      <c r="F2762" t="inlineStr">
        <is>
          <t>Sole Community Hospital (SCH)</t>
        </is>
      </c>
      <c r="G2762" s="16" t="n">
        <v>0.9851</v>
      </c>
      <c r="H2762" s="16" t="n">
        <v>0.9689</v>
      </c>
      <c r="I2762" s="16" t="n">
        <v>1.4975</v>
      </c>
      <c r="J2762" s="16" t="n">
        <v>1.4876</v>
      </c>
      <c r="K2762" s="17" t="n">
        <v>183</v>
      </c>
      <c r="L2762" s="16" t="n">
        <v>1</v>
      </c>
      <c r="M2762" s="18" t="n">
        <v>1833407.187285705</v>
      </c>
      <c r="N2762" s="18" t="n">
        <v>1860293.399723996</v>
      </c>
      <c r="O2762" s="19" t="n">
        <v>26886.2124382914</v>
      </c>
      <c r="P2762" s="20" t="n">
        <v>0.01466461603551118</v>
      </c>
      <c r="Q2762" s="27">
        <f>IF(O2762&gt;0,O2762,"")</f>
        <v/>
      </c>
      <c r="R2762" s="28">
        <f>IF(O2762&gt;0,P2762,"")</f>
        <v/>
      </c>
    </row>
    <row r="2763">
      <c r="A2763" t="inlineStr">
        <is>
          <t>460039</t>
        </is>
      </c>
      <c r="B2763" t="inlineStr">
        <is>
          <t>Bear River Valley Hospital</t>
        </is>
      </c>
      <c r="C2763" t="inlineStr">
        <is>
          <t>Utah</t>
        </is>
      </c>
      <c r="D2763" t="inlineStr">
        <is>
          <t>UT</t>
        </is>
      </c>
      <c r="E2763" t="inlineStr">
        <is>
          <t>Mountain</t>
        </is>
      </c>
      <c r="F2763" t="inlineStr">
        <is>
          <t>IPPS</t>
        </is>
      </c>
      <c r="G2763" s="16" t="n">
        <v>0.9851</v>
      </c>
      <c r="H2763" s="16" t="n">
        <v>0.9689</v>
      </c>
      <c r="I2763" s="16" t="n">
        <v>1.4382</v>
      </c>
      <c r="J2763" s="16" t="n">
        <v>1.43</v>
      </c>
      <c r="K2763" s="17" t="n">
        <v>54</v>
      </c>
      <c r="L2763" s="16" t="n">
        <v>1</v>
      </c>
      <c r="M2763" s="18" t="n">
        <v>519581.9469780498</v>
      </c>
      <c r="N2763" s="18" t="n">
        <v>527684.0692775651</v>
      </c>
      <c r="O2763" s="19" t="n">
        <v>8102.122299515293</v>
      </c>
      <c r="P2763" s="20" t="n">
        <v>0.01559354081995765</v>
      </c>
      <c r="Q2763" s="27">
        <f>IF(O2763&gt;0,O2763,"")</f>
        <v/>
      </c>
      <c r="R2763" s="28">
        <f>IF(O2763&gt;0,P2763,"")</f>
        <v/>
      </c>
    </row>
    <row r="2764">
      <c r="A2764" t="inlineStr">
        <is>
          <t>460041</t>
        </is>
      </c>
      <c r="B2764" t="inlineStr">
        <is>
          <t>Holy Cross Hospital-Davis</t>
        </is>
      </c>
      <c r="C2764" t="inlineStr">
        <is>
          <t>Utah</t>
        </is>
      </c>
      <c r="D2764" t="inlineStr">
        <is>
          <t>UT</t>
        </is>
      </c>
      <c r="E2764" t="inlineStr">
        <is>
          <t>Mountain</t>
        </is>
      </c>
      <c r="F2764" t="inlineStr">
        <is>
          <t>IPPS</t>
        </is>
      </c>
      <c r="G2764" s="16" t="n">
        <v>0.9851</v>
      </c>
      <c r="H2764" s="16" t="n">
        <v>0.9689</v>
      </c>
      <c r="I2764" s="16" t="n">
        <v>1.7433</v>
      </c>
      <c r="J2764" s="16" t="n">
        <v>1.7382</v>
      </c>
      <c r="K2764" s="17" t="n">
        <v>663</v>
      </c>
      <c r="L2764" s="16" t="n">
        <v>1</v>
      </c>
      <c r="M2764" s="18" t="n">
        <v>7732619.980410327</v>
      </c>
      <c r="N2764" s="18" t="n">
        <v>7875125.069045698</v>
      </c>
      <c r="O2764" s="19" t="n">
        <v>142505.0886353711</v>
      </c>
      <c r="P2764" s="20" t="n">
        <v>0.01842908212176348</v>
      </c>
      <c r="Q2764" s="27">
        <f>IF(O2764&gt;0,O2764,"")</f>
        <v/>
      </c>
      <c r="R2764" s="28">
        <f>IF(O2764&gt;0,P2764,"")</f>
        <v/>
      </c>
    </row>
    <row r="2765">
      <c r="A2765" t="inlineStr">
        <is>
          <t>460042</t>
        </is>
      </c>
      <c r="B2765" t="inlineStr">
        <is>
          <t>Lakeview Hospital</t>
        </is>
      </c>
      <c r="C2765" t="inlineStr">
        <is>
          <t>Utah</t>
        </is>
      </c>
      <c r="D2765" t="inlineStr">
        <is>
          <t>UT</t>
        </is>
      </c>
      <c r="E2765" t="inlineStr">
        <is>
          <t>Mountain</t>
        </is>
      </c>
      <c r="F2765" t="inlineStr">
        <is>
          <t>IPPS</t>
        </is>
      </c>
      <c r="G2765" s="16" t="n">
        <v>0.9851</v>
      </c>
      <c r="H2765" s="16" t="n">
        <v>0.9689</v>
      </c>
      <c r="I2765" s="16" t="n">
        <v>1.9656</v>
      </c>
      <c r="J2765" s="16" t="n">
        <v>1.9659</v>
      </c>
      <c r="K2765" s="17" t="n">
        <v>645</v>
      </c>
      <c r="L2765" s="16" t="n">
        <v>1</v>
      </c>
      <c r="M2765" s="18" t="n">
        <v>8481953.101898661</v>
      </c>
      <c r="N2765" s="18" t="n">
        <v>8664935.277212298</v>
      </c>
      <c r="O2765" s="19" t="n">
        <v>182982.1753136367</v>
      </c>
      <c r="P2765" s="20" t="n">
        <v>0.02157311802073942</v>
      </c>
      <c r="Q2765" s="27">
        <f>IF(O2765&gt;0,O2765,"")</f>
        <v/>
      </c>
      <c r="R2765" s="28">
        <f>IF(O2765&gt;0,P2765,"")</f>
        <v/>
      </c>
    </row>
    <row r="2766">
      <c r="A2766" t="inlineStr">
        <is>
          <t>460043</t>
        </is>
      </c>
      <c r="B2766" t="inlineStr">
        <is>
          <t>Orem Community Hospital</t>
        </is>
      </c>
      <c r="C2766" t="inlineStr">
        <is>
          <t>Utah</t>
        </is>
      </c>
      <c r="D2766" t="inlineStr">
        <is>
          <t>UT</t>
        </is>
      </c>
      <c r="E2766" t="inlineStr">
        <is>
          <t>Mountain</t>
        </is>
      </c>
      <c r="F2766" t="inlineStr">
        <is>
          <t>IPPS</t>
        </is>
      </c>
      <c r="G2766" s="16" t="n">
        <v>0.9851</v>
      </c>
      <c r="H2766" s="16" t="n">
        <v>0.9689</v>
      </c>
      <c r="I2766" s="16" t="n">
        <v>2.5361</v>
      </c>
      <c r="J2766" s="16" t="n">
        <v>2.5616</v>
      </c>
      <c r="K2766" s="17" t="n">
        <v>1</v>
      </c>
      <c r="L2766" s="16" t="n">
        <v>1</v>
      </c>
      <c r="M2766" s="18" t="n">
        <v>16967.0907529864</v>
      </c>
      <c r="N2766" s="18" t="n">
        <v>17504.73338333865</v>
      </c>
      <c r="O2766" s="19" t="n">
        <v>537.642630352253</v>
      </c>
      <c r="P2766" s="20" t="n">
        <v>0.03168737871326715</v>
      </c>
      <c r="Q2766" s="27">
        <f>IF(O2766&gt;0,O2766,"")</f>
        <v/>
      </c>
      <c r="R2766" s="28">
        <f>IF(O2766&gt;0,P2766,"")</f>
        <v/>
      </c>
    </row>
    <row r="2767">
      <c r="A2767" t="inlineStr">
        <is>
          <t>460044</t>
        </is>
      </c>
      <c r="B2767" t="inlineStr">
        <is>
          <t>Intermountain Health Alta View Hospital</t>
        </is>
      </c>
      <c r="C2767" t="inlineStr">
        <is>
          <t>Utah</t>
        </is>
      </c>
      <c r="D2767" t="inlineStr">
        <is>
          <t>UT</t>
        </is>
      </c>
      <c r="E2767" t="inlineStr">
        <is>
          <t>Mountain</t>
        </is>
      </c>
      <c r="F2767" t="inlineStr">
        <is>
          <t>IPPS</t>
        </is>
      </c>
      <c r="G2767" s="16" t="n">
        <v>0.9851</v>
      </c>
      <c r="H2767" s="16" t="n">
        <v>0.9689</v>
      </c>
      <c r="I2767" s="16" t="n">
        <v>1.4187</v>
      </c>
      <c r="J2767" s="16" t="n">
        <v>1.4105</v>
      </c>
      <c r="K2767" s="17" t="n">
        <v>529</v>
      </c>
      <c r="L2767" s="16" t="n">
        <v>1</v>
      </c>
      <c r="M2767" s="18" t="n">
        <v>5020965.641543115</v>
      </c>
      <c r="N2767" s="18" t="n">
        <v>5098858.364021847</v>
      </c>
      <c r="O2767" s="19" t="n">
        <v>77892.72247873154</v>
      </c>
      <c r="P2767" s="20" t="n">
        <v>0.01551349442311508</v>
      </c>
      <c r="Q2767" s="27">
        <f>IF(O2767&gt;0,O2767,"")</f>
        <v/>
      </c>
      <c r="R2767" s="28">
        <f>IF(O2767&gt;0,P2767,"")</f>
        <v/>
      </c>
    </row>
    <row r="2768">
      <c r="A2768" t="inlineStr">
        <is>
          <t>460047</t>
        </is>
      </c>
      <c r="B2768" t="inlineStr">
        <is>
          <t>St Mark'S Hospital</t>
        </is>
      </c>
      <c r="C2768" t="inlineStr">
        <is>
          <t>Utah</t>
        </is>
      </c>
      <c r="D2768" t="inlineStr">
        <is>
          <t>UT</t>
        </is>
      </c>
      <c r="E2768" t="inlineStr">
        <is>
          <t>Mountain</t>
        </is>
      </c>
      <c r="F2768" t="inlineStr">
        <is>
          <t>IPPS</t>
        </is>
      </c>
      <c r="G2768" s="16" t="n">
        <v>0.9851</v>
      </c>
      <c r="H2768" s="16" t="n">
        <v>0.9689</v>
      </c>
      <c r="I2768" s="16" t="n">
        <v>2.4512</v>
      </c>
      <c r="J2768" s="16" t="n">
        <v>2.4742</v>
      </c>
      <c r="K2768" s="17" t="n">
        <v>2502</v>
      </c>
      <c r="L2768" s="16" t="n">
        <v>1</v>
      </c>
      <c r="M2768" s="18" t="n">
        <v>41030523.87524471</v>
      </c>
      <c r="N2768" s="18" t="n">
        <v>42302525.28314935</v>
      </c>
      <c r="O2768" s="19" t="n">
        <v>1272001.40790464</v>
      </c>
      <c r="P2768" s="20" t="n">
        <v>0.03100134455441568</v>
      </c>
      <c r="Q2768" s="27">
        <f>IF(O2768&gt;0,O2768,"")</f>
        <v/>
      </c>
      <c r="R2768" s="28">
        <f>IF(O2768&gt;0,P2768,"")</f>
        <v/>
      </c>
    </row>
    <row r="2769">
      <c r="A2769" t="inlineStr">
        <is>
          <t>460051</t>
        </is>
      </c>
      <c r="B2769" t="inlineStr">
        <is>
          <t>Holy Cross Hospital-Jordan Valley</t>
        </is>
      </c>
      <c r="C2769" t="inlineStr">
        <is>
          <t>Utah</t>
        </is>
      </c>
      <c r="D2769" t="inlineStr">
        <is>
          <t>UT</t>
        </is>
      </c>
      <c r="E2769" t="inlineStr">
        <is>
          <t>Mountain</t>
        </is>
      </c>
      <c r="F2769" t="inlineStr">
        <is>
          <t>IPPS</t>
        </is>
      </c>
      <c r="G2769" s="16" t="n">
        <v>0.9851</v>
      </c>
      <c r="H2769" s="16" t="n">
        <v>0.9689</v>
      </c>
      <c r="I2769" s="16" t="n">
        <v>1.7454</v>
      </c>
      <c r="J2769" s="16" t="n">
        <v>1.7377</v>
      </c>
      <c r="K2769" s="17" t="n">
        <v>1061</v>
      </c>
      <c r="L2769" s="16" t="n">
        <v>1</v>
      </c>
      <c r="M2769" s="18" t="n">
        <v>12389431.08413646</v>
      </c>
      <c r="N2769" s="18" t="n">
        <v>12598950.53382318</v>
      </c>
      <c r="O2769" s="19" t="n">
        <v>209519.449686721</v>
      </c>
      <c r="P2769" s="20" t="n">
        <v>0.0169111437211182</v>
      </c>
      <c r="Q2769" s="27">
        <f>IF(O2769&gt;0,O2769,"")</f>
        <v/>
      </c>
      <c r="R2769" s="28">
        <f>IF(O2769&gt;0,P2769,"")</f>
        <v/>
      </c>
    </row>
    <row r="2770">
      <c r="A2770" t="inlineStr">
        <is>
          <t>460052</t>
        </is>
      </c>
      <c r="B2770" t="inlineStr">
        <is>
          <t>Timpanogos Regional Hospital</t>
        </is>
      </c>
      <c r="C2770" t="inlineStr">
        <is>
          <t>Utah</t>
        </is>
      </c>
      <c r="D2770" t="inlineStr">
        <is>
          <t>UT</t>
        </is>
      </c>
      <c r="E2770" t="inlineStr">
        <is>
          <t>Mountain</t>
        </is>
      </c>
      <c r="F2770" t="inlineStr">
        <is>
          <t>IPPS</t>
        </is>
      </c>
      <c r="G2770" s="16" t="n">
        <v>0.9851</v>
      </c>
      <c r="H2770" s="16" t="n">
        <v>0.9689</v>
      </c>
      <c r="I2770" s="16" t="n">
        <v>2.072</v>
      </c>
      <c r="J2770" s="16" t="n">
        <v>2.0895</v>
      </c>
      <c r="K2770" s="17" t="n">
        <v>320</v>
      </c>
      <c r="L2770" s="16" t="n">
        <v>1</v>
      </c>
      <c r="M2770" s="18" t="n">
        <v>4435889.693963212</v>
      </c>
      <c r="N2770" s="18" t="n">
        <v>4569161.824420502</v>
      </c>
      <c r="O2770" s="19" t="n">
        <v>133272.1304572904</v>
      </c>
      <c r="P2770" s="20" t="n">
        <v>0.03004405872370092</v>
      </c>
      <c r="Q2770" s="27">
        <f>IF(O2770&gt;0,O2770,"")</f>
        <v/>
      </c>
      <c r="R2770" s="28">
        <f>IF(O2770&gt;0,P2770,"")</f>
        <v/>
      </c>
    </row>
    <row r="2771">
      <c r="A2771" t="inlineStr">
        <is>
          <t>460054</t>
        </is>
      </c>
      <c r="B2771" t="inlineStr">
        <is>
          <t>Cache Valley  Hospital</t>
        </is>
      </c>
      <c r="C2771" t="inlineStr">
        <is>
          <t>Utah</t>
        </is>
      </c>
      <c r="D2771" t="inlineStr">
        <is>
          <t>UT</t>
        </is>
      </c>
      <c r="E2771" t="inlineStr">
        <is>
          <t>Mountain</t>
        </is>
      </c>
      <c r="F2771" t="inlineStr">
        <is>
          <t>IPPS</t>
        </is>
      </c>
      <c r="G2771" s="16" t="n">
        <v>0.9851</v>
      </c>
      <c r="H2771" s="16" t="n">
        <v>0.9689</v>
      </c>
      <c r="I2771" s="16" t="n">
        <v>3.5829</v>
      </c>
      <c r="J2771" s="16" t="n">
        <v>3.5068</v>
      </c>
      <c r="K2771" s="17" t="n">
        <v>78</v>
      </c>
      <c r="L2771" s="16" t="n">
        <v>1</v>
      </c>
      <c r="M2771" s="18" t="n">
        <v>1869692.984421848</v>
      </c>
      <c r="N2771" s="18" t="n">
        <v>1869174.236507642</v>
      </c>
      <c r="O2771" s="19" t="n">
        <v>-518.7479142057709</v>
      </c>
      <c r="P2771" s="20" t="n">
        <v>-0.0002774508534438235</v>
      </c>
      <c r="Q2771" s="27">
        <f>IF(O2771&gt;0,O2771,"")</f>
        <v/>
      </c>
      <c r="R2771" s="28">
        <f>IF(O2771&gt;0,P2771,"")</f>
        <v/>
      </c>
    </row>
    <row r="2772">
      <c r="A2772" t="inlineStr">
        <is>
          <t>460057</t>
        </is>
      </c>
      <c r="B2772" t="inlineStr">
        <is>
          <t>Park City Hospital</t>
        </is>
      </c>
      <c r="C2772" t="inlineStr">
        <is>
          <t>Utah</t>
        </is>
      </c>
      <c r="D2772" t="inlineStr">
        <is>
          <t>UT</t>
        </is>
      </c>
      <c r="E2772" t="inlineStr">
        <is>
          <t>Mountain</t>
        </is>
      </c>
      <c r="F2772" t="inlineStr">
        <is>
          <t>IPPS</t>
        </is>
      </c>
      <c r="G2772" s="16" t="n">
        <v>0.9851</v>
      </c>
      <c r="H2772" s="16" t="n">
        <v>0.9689</v>
      </c>
      <c r="I2772" s="16" t="n">
        <v>1.6497</v>
      </c>
      <c r="J2772" s="16" t="n">
        <v>1.6632</v>
      </c>
      <c r="K2772" s="17" t="n">
        <v>305</v>
      </c>
      <c r="L2772" s="16" t="n">
        <v>1</v>
      </c>
      <c r="M2772" s="18" t="n">
        <v>3366245.783934588</v>
      </c>
      <c r="N2772" s="18" t="n">
        <v>3466478.424331082</v>
      </c>
      <c r="O2772" s="19" t="n">
        <v>100232.640396494</v>
      </c>
      <c r="P2772" s="20" t="n">
        <v>0.02977579381602329</v>
      </c>
      <c r="Q2772" s="27">
        <f>IF(O2772&gt;0,O2772,"")</f>
        <v/>
      </c>
      <c r="R2772" s="28">
        <f>IF(O2772&gt;0,P2772,"")</f>
        <v/>
      </c>
    </row>
    <row r="2773">
      <c r="A2773" t="inlineStr">
        <is>
          <t>460058</t>
        </is>
      </c>
      <c r="B2773" t="inlineStr">
        <is>
          <t>Intermountain Health Riverton Hospital</t>
        </is>
      </c>
      <c r="C2773" t="inlineStr">
        <is>
          <t>Utah</t>
        </is>
      </c>
      <c r="D2773" t="inlineStr">
        <is>
          <t>UT</t>
        </is>
      </c>
      <c r="E2773" t="inlineStr">
        <is>
          <t>Mountain</t>
        </is>
      </c>
      <c r="F2773" t="inlineStr">
        <is>
          <t>IPPS</t>
        </is>
      </c>
      <c r="G2773" s="16" t="n">
        <v>0.9851</v>
      </c>
      <c r="H2773" s="16" t="n">
        <v>0.9689</v>
      </c>
      <c r="I2773" s="16" t="n">
        <v>1.425</v>
      </c>
      <c r="J2773" s="16" t="n">
        <v>1.4242</v>
      </c>
      <c r="K2773" s="17" t="n">
        <v>544</v>
      </c>
      <c r="L2773" s="16" t="n">
        <v>1</v>
      </c>
      <c r="M2773" s="18" t="n">
        <v>5186265.822213264</v>
      </c>
      <c r="N2773" s="18" t="n">
        <v>5294367.293408688</v>
      </c>
      <c r="O2773" s="19" t="n">
        <v>108101.471195424</v>
      </c>
      <c r="P2773" s="20" t="n">
        <v>0.02084379684751507</v>
      </c>
      <c r="Q2773" s="27">
        <f>IF(O2773&gt;0,O2773,"")</f>
        <v/>
      </c>
      <c r="R2773" s="28">
        <f>IF(O2773&gt;0,P2773,"")</f>
        <v/>
      </c>
    </row>
    <row r="2774">
      <c r="A2774" t="inlineStr">
        <is>
          <t>460060</t>
        </is>
      </c>
      <c r="B2774" t="inlineStr">
        <is>
          <t>Lone Peak Hospital</t>
        </is>
      </c>
      <c r="C2774" t="inlineStr">
        <is>
          <t>Utah</t>
        </is>
      </c>
      <c r="D2774" t="inlineStr">
        <is>
          <t>UT</t>
        </is>
      </c>
      <c r="E2774" t="inlineStr">
        <is>
          <t>Mountain</t>
        </is>
      </c>
      <c r="F2774" t="inlineStr">
        <is>
          <t>IPPS</t>
        </is>
      </c>
      <c r="G2774" s="16" t="n">
        <v>0.9851</v>
      </c>
      <c r="H2774" s="16" t="n">
        <v>0.9689</v>
      </c>
      <c r="I2774" s="16" t="n">
        <v>2.005</v>
      </c>
      <c r="J2774" s="16" t="n">
        <v>2.026</v>
      </c>
      <c r="K2774" s="17" t="n">
        <v>331</v>
      </c>
      <c r="L2774" s="16" t="n">
        <v>1</v>
      </c>
      <c r="M2774" s="18" t="n">
        <v>4440004.185037336</v>
      </c>
      <c r="N2774" s="18" t="n">
        <v>4582596.515953778</v>
      </c>
      <c r="O2774" s="19" t="n">
        <v>142592.330916442</v>
      </c>
      <c r="P2774" s="20" t="n">
        <v>0.03211535957487907</v>
      </c>
      <c r="Q2774" s="27">
        <f>IF(O2774&gt;0,O2774,"")</f>
        <v/>
      </c>
      <c r="R2774" s="28">
        <f>IF(O2774&gt;0,P2774,"")</f>
        <v/>
      </c>
    </row>
    <row r="2775">
      <c r="A2775" t="inlineStr">
        <is>
          <t>460061</t>
        </is>
      </c>
      <c r="B2775" t="inlineStr">
        <is>
          <t>Intermountain Health Layton Hospital</t>
        </is>
      </c>
      <c r="C2775" t="inlineStr">
        <is>
          <t>Utah</t>
        </is>
      </c>
      <c r="D2775" t="inlineStr">
        <is>
          <t>UT</t>
        </is>
      </c>
      <c r="E2775" t="inlineStr">
        <is>
          <t>Mountain</t>
        </is>
      </c>
      <c r="F2775" t="inlineStr">
        <is>
          <t>IPPS</t>
        </is>
      </c>
      <c r="G2775" s="16" t="n">
        <v>0.9851</v>
      </c>
      <c r="H2775" s="16" t="n">
        <v>0.9689</v>
      </c>
      <c r="I2775" s="16" t="n">
        <v>1.7185</v>
      </c>
      <c r="J2775" s="16" t="n">
        <v>1.7274</v>
      </c>
      <c r="K2775" s="17" t="n">
        <v>403</v>
      </c>
      <c r="L2775" s="16" t="n">
        <v>1</v>
      </c>
      <c r="M2775" s="18" t="n">
        <v>4633355.159488929</v>
      </c>
      <c r="N2775" s="18" t="n">
        <v>4757098.535247819</v>
      </c>
      <c r="O2775" s="19" t="n">
        <v>123743.375758891</v>
      </c>
      <c r="P2775" s="20" t="n">
        <v>0.02670707759267481</v>
      </c>
      <c r="Q2775" s="27">
        <f>IF(O2775&gt;0,O2775,"")</f>
        <v/>
      </c>
      <c r="R2775" s="28">
        <f>IF(O2775&gt;0,P2775,"")</f>
        <v/>
      </c>
    </row>
    <row r="2776">
      <c r="A2776" t="inlineStr">
        <is>
          <t>460062</t>
        </is>
      </c>
      <c r="B2776" t="inlineStr">
        <is>
          <t>Intermountain Health Spanish Fork Hospital</t>
        </is>
      </c>
      <c r="C2776" t="inlineStr">
        <is>
          <t>Utah</t>
        </is>
      </c>
      <c r="D2776" t="inlineStr">
        <is>
          <t>UT</t>
        </is>
      </c>
      <c r="E2776" t="inlineStr">
        <is>
          <t>Mountain</t>
        </is>
      </c>
      <c r="F2776" t="inlineStr">
        <is>
          <t>IPPS</t>
        </is>
      </c>
      <c r="G2776" s="16" t="n">
        <v>0.9851</v>
      </c>
      <c r="H2776" s="16" t="n">
        <v>0.9689</v>
      </c>
      <c r="I2776" s="16" t="n">
        <v>1.4712</v>
      </c>
      <c r="J2776" s="16" t="n">
        <v>1.4579</v>
      </c>
      <c r="K2776" s="17" t="n">
        <v>215</v>
      </c>
      <c r="L2776" s="16" t="n">
        <v>1</v>
      </c>
      <c r="M2776" s="18" t="n">
        <v>2116173.077518877</v>
      </c>
      <c r="N2776" s="18" t="n">
        <v>2141955.19281208</v>
      </c>
      <c r="O2776" s="19" t="n">
        <v>25782.11529320385</v>
      </c>
      <c r="P2776" s="20" t="n">
        <v>0.01218336797074854</v>
      </c>
      <c r="Q2776" s="27">
        <f>IF(O2776&gt;0,O2776,"")</f>
        <v/>
      </c>
      <c r="R2776" s="28">
        <f>IF(O2776&gt;0,P2776,"")</f>
        <v/>
      </c>
    </row>
    <row r="2777">
      <c r="A2777" t="inlineStr">
        <is>
          <t>470001</t>
        </is>
      </c>
      <c r="B2777" t="inlineStr">
        <is>
          <t>Central Vermont Medical Center</t>
        </is>
      </c>
      <c r="C2777" t="inlineStr">
        <is>
          <t>Vermont</t>
        </is>
      </c>
      <c r="D2777" t="inlineStr">
        <is>
          <t>VT</t>
        </is>
      </c>
      <c r="E2777" t="inlineStr">
        <is>
          <t>New England</t>
        </is>
      </c>
      <c r="F2777" t="inlineStr">
        <is>
          <t>SCH/RRC</t>
        </is>
      </c>
      <c r="G2777" s="16" t="n">
        <v>0.9848</v>
      </c>
      <c r="H2777" s="16" t="n">
        <v>1.0754</v>
      </c>
      <c r="I2777" s="16" t="n">
        <v>1.5655</v>
      </c>
      <c r="J2777" s="16" t="n">
        <v>1.5533</v>
      </c>
      <c r="K2777" s="17" t="n">
        <v>1602</v>
      </c>
      <c r="L2777" s="16" t="n">
        <v>1</v>
      </c>
      <c r="M2777" s="18" t="n">
        <v>16775483.75646205</v>
      </c>
      <c r="N2777" s="18" t="n">
        <v>18201600.1094452</v>
      </c>
      <c r="O2777" s="19" t="n">
        <v>1426116.352983152</v>
      </c>
      <c r="P2777" s="20" t="n">
        <v>0.08501193608999809</v>
      </c>
      <c r="Q2777" s="27">
        <f>IF(O2777&gt;0,O2777,"")</f>
        <v/>
      </c>
      <c r="R2777" s="28">
        <f>IF(O2777&gt;0,P2777,"")</f>
        <v/>
      </c>
    </row>
    <row r="2778">
      <c r="A2778" t="inlineStr">
        <is>
          <t>470003</t>
        </is>
      </c>
      <c r="B2778" t="inlineStr">
        <is>
          <t>University Of Vermont Medical Center</t>
        </is>
      </c>
      <c r="C2778" t="inlineStr">
        <is>
          <t>Vermont</t>
        </is>
      </c>
      <c r="D2778" t="inlineStr">
        <is>
          <t>VT</t>
        </is>
      </c>
      <c r="E2778" t="inlineStr">
        <is>
          <t>New England</t>
        </is>
      </c>
      <c r="F2778" t="inlineStr">
        <is>
          <t>SCH/RRC</t>
        </is>
      </c>
      <c r="G2778" s="16" t="n">
        <v>1.013</v>
      </c>
      <c r="H2778" s="16" t="n">
        <v>1.183</v>
      </c>
      <c r="I2778" s="16" t="n">
        <v>2.2556</v>
      </c>
      <c r="J2778" s="16" t="n">
        <v>2.2589</v>
      </c>
      <c r="K2778" s="17" t="n">
        <v>6179</v>
      </c>
      <c r="L2778" s="16" t="n">
        <v>1</v>
      </c>
      <c r="M2778" s="18" t="n">
        <v>94920999.06429216</v>
      </c>
      <c r="N2778" s="18" t="n">
        <v>109002287.6206437</v>
      </c>
      <c r="O2778" s="19" t="n">
        <v>14081288.55635157</v>
      </c>
      <c r="P2778" s="20" t="n">
        <v>0.1483474541477802</v>
      </c>
      <c r="Q2778" s="27">
        <f>IF(O2778&gt;0,O2778,"")</f>
        <v/>
      </c>
      <c r="R2778" s="28">
        <f>IF(O2778&gt;0,P2778,"")</f>
        <v/>
      </c>
    </row>
    <row r="2779">
      <c r="A2779" t="inlineStr">
        <is>
          <t>470005</t>
        </is>
      </c>
      <c r="B2779" t="inlineStr">
        <is>
          <t>Rutland Regional Medical Center</t>
        </is>
      </c>
      <c r="C2779" t="inlineStr">
        <is>
          <t>Vermont</t>
        </is>
      </c>
      <c r="D2779" t="inlineStr">
        <is>
          <t>VT</t>
        </is>
      </c>
      <c r="E2779" t="inlineStr">
        <is>
          <t>New England</t>
        </is>
      </c>
      <c r="F2779" t="inlineStr">
        <is>
          <t>SCH/RRC</t>
        </is>
      </c>
      <c r="G2779" s="16" t="n">
        <v>0.9527</v>
      </c>
      <c r="H2779" s="16" t="n">
        <v>1.0754</v>
      </c>
      <c r="I2779" s="16" t="n">
        <v>1.4163</v>
      </c>
      <c r="J2779" s="16" t="n">
        <v>1.3999</v>
      </c>
      <c r="K2779" s="17" t="n">
        <v>2196</v>
      </c>
      <c r="L2779" s="16" t="n">
        <v>1</v>
      </c>
      <c r="M2779" s="18" t="n">
        <v>20386029.83568584</v>
      </c>
      <c r="N2779" s="18" t="n">
        <v>22486458.61744083</v>
      </c>
      <c r="O2779" s="19" t="n">
        <v>2100428.781754993</v>
      </c>
      <c r="P2779" s="20" t="n">
        <v>0.1030327532474314</v>
      </c>
      <c r="Q2779" s="27">
        <f>IF(O2779&gt;0,O2779,"")</f>
        <v/>
      </c>
      <c r="R2779" s="28">
        <f>IF(O2779&gt;0,P2779,"")</f>
        <v/>
      </c>
    </row>
    <row r="2780">
      <c r="A2780" t="inlineStr">
        <is>
          <t>470011</t>
        </is>
      </c>
      <c r="B2780" t="inlineStr">
        <is>
          <t>Brattleboro Memorial Hospital</t>
        </is>
      </c>
      <c r="C2780" t="inlineStr">
        <is>
          <t>Vermont</t>
        </is>
      </c>
      <c r="D2780" t="inlineStr">
        <is>
          <t>VT</t>
        </is>
      </c>
      <c r="E2780" t="inlineStr">
        <is>
          <t>New England</t>
        </is>
      </c>
      <c r="F2780" t="inlineStr">
        <is>
          <t>IPPS</t>
        </is>
      </c>
      <c r="G2780" s="16" t="n">
        <v>0.9527</v>
      </c>
      <c r="H2780" s="16" t="n">
        <v>1.0959</v>
      </c>
      <c r="I2780" s="16" t="n">
        <v>1.2933</v>
      </c>
      <c r="J2780" s="16" t="n">
        <v>1.287</v>
      </c>
      <c r="K2780" s="17" t="n">
        <v>603</v>
      </c>
      <c r="L2780" s="16" t="n">
        <v>1</v>
      </c>
      <c r="M2780" s="18" t="n">
        <v>5111656.411056624</v>
      </c>
      <c r="N2780" s="18" t="n">
        <v>5749753.968849471</v>
      </c>
      <c r="O2780" s="19" t="n">
        <v>638097.557792847</v>
      </c>
      <c r="P2780" s="20" t="n">
        <v>0.124831856149922</v>
      </c>
      <c r="Q2780" s="27">
        <f>IF(O2780&gt;0,O2780,"")</f>
        <v/>
      </c>
      <c r="R2780" s="28">
        <f>IF(O2780&gt;0,P2780,"")</f>
        <v/>
      </c>
    </row>
    <row r="2781">
      <c r="A2781" t="inlineStr">
        <is>
          <t>470012</t>
        </is>
      </c>
      <c r="B2781" t="inlineStr">
        <is>
          <t>Southwestern Vermont Medical Center</t>
        </is>
      </c>
      <c r="C2781" t="inlineStr">
        <is>
          <t>Vermont</t>
        </is>
      </c>
      <c r="D2781" t="inlineStr">
        <is>
          <t>VT</t>
        </is>
      </c>
      <c r="E2781" t="inlineStr">
        <is>
          <t>New England</t>
        </is>
      </c>
      <c r="F2781" t="inlineStr">
        <is>
          <t>SCH/RRC</t>
        </is>
      </c>
      <c r="G2781" s="16" t="n">
        <v>1.0939</v>
      </c>
      <c r="H2781" s="16" t="n">
        <v>1.0997</v>
      </c>
      <c r="I2781" s="16" t="n">
        <v>1.4336</v>
      </c>
      <c r="J2781" s="16" t="n">
        <v>1.4195</v>
      </c>
      <c r="K2781" s="17" t="n">
        <v>1097</v>
      </c>
      <c r="L2781" s="16" t="n">
        <v>1</v>
      </c>
      <c r="M2781" s="18" t="n">
        <v>11277690.49501349</v>
      </c>
      <c r="N2781" s="18" t="n">
        <v>11564279.89998239</v>
      </c>
      <c r="O2781" s="19" t="n">
        <v>286589.404968895</v>
      </c>
      <c r="P2781" s="20" t="n">
        <v>0.02541206509396694</v>
      </c>
      <c r="Q2781" s="27">
        <f>IF(O2781&gt;0,O2781,"")</f>
        <v/>
      </c>
      <c r="R2781" s="28">
        <f>IF(O2781&gt;0,P2781,"")</f>
        <v/>
      </c>
    </row>
    <row r="2782">
      <c r="A2782" t="inlineStr">
        <is>
          <t>470024</t>
        </is>
      </c>
      <c r="B2782" t="inlineStr">
        <is>
          <t>Northwestern Medical Center Inc</t>
        </is>
      </c>
      <c r="C2782" t="inlineStr">
        <is>
          <t>Vermont</t>
        </is>
      </c>
      <c r="D2782" t="inlineStr">
        <is>
          <t>VT</t>
        </is>
      </c>
      <c r="E2782" t="inlineStr">
        <is>
          <t>New England</t>
        </is>
      </c>
      <c r="F2782" t="inlineStr">
        <is>
          <t>Sole Community Hospital (SCH)</t>
        </is>
      </c>
      <c r="G2782" s="16" t="n">
        <v>0.9527</v>
      </c>
      <c r="H2782" s="16" t="n">
        <v>1.0754</v>
      </c>
      <c r="I2782" s="16" t="n">
        <v>1.3724</v>
      </c>
      <c r="J2782" s="16" t="n">
        <v>1.3612</v>
      </c>
      <c r="K2782" s="17" t="n">
        <v>941</v>
      </c>
      <c r="L2782" s="16" t="n">
        <v>1</v>
      </c>
      <c r="M2782" s="18" t="n">
        <v>8464774.583589435</v>
      </c>
      <c r="N2782" s="18" t="n">
        <v>9369216.585118718</v>
      </c>
      <c r="O2782" s="19" t="n">
        <v>904442.0015292838</v>
      </c>
      <c r="P2782" s="20" t="n">
        <v>0.1068477361798524</v>
      </c>
      <c r="Q2782" s="27">
        <f>IF(O2782&gt;0,O2782,"")</f>
        <v/>
      </c>
      <c r="R2782" s="28">
        <f>IF(O2782&gt;0,P2782,"")</f>
        <v/>
      </c>
    </row>
    <row r="2783">
      <c r="A2783" t="inlineStr">
        <is>
          <t>490002</t>
        </is>
      </c>
      <c r="B2783" t="inlineStr">
        <is>
          <t>Russell County Hospital</t>
        </is>
      </c>
      <c r="C2783" t="inlineStr">
        <is>
          <t>Virginia</t>
        </is>
      </c>
      <c r="D2783" t="inlineStr">
        <is>
          <t>VA</t>
        </is>
      </c>
      <c r="E2783" t="inlineStr">
        <is>
          <t>South Atlantic</t>
        </is>
      </c>
      <c r="F2783" t="inlineStr">
        <is>
          <t>IPPS</t>
        </is>
      </c>
      <c r="G2783" s="16" t="n">
        <v>0.925</v>
      </c>
      <c r="H2783" s="16" t="n">
        <v>0.9077</v>
      </c>
      <c r="I2783" s="16" t="n">
        <v>1.3736</v>
      </c>
      <c r="J2783" s="16" t="n">
        <v>1.3531</v>
      </c>
      <c r="K2783" s="17" t="n">
        <v>254</v>
      </c>
      <c r="L2783" s="16" t="n">
        <v>1</v>
      </c>
      <c r="M2783" s="18" t="n">
        <v>2246396.241015144</v>
      </c>
      <c r="N2783" s="18" t="n">
        <v>2257726.065957246</v>
      </c>
      <c r="O2783" s="19" t="n">
        <v>11329.82494210219</v>
      </c>
      <c r="P2783" s="20" t="n">
        <v>0.00504355586750014</v>
      </c>
      <c r="Q2783" s="27">
        <f>IF(O2783&gt;0,O2783,"")</f>
        <v/>
      </c>
      <c r="R2783" s="28">
        <f>IF(O2783&gt;0,P2783,"")</f>
        <v/>
      </c>
    </row>
    <row r="2784">
      <c r="A2784" t="inlineStr">
        <is>
          <t>490004</t>
        </is>
      </c>
      <c r="B2784" t="inlineStr">
        <is>
          <t>Sentara Rmh Medical Center</t>
        </is>
      </c>
      <c r="C2784" t="inlineStr">
        <is>
          <t>Virginia</t>
        </is>
      </c>
      <c r="D2784" t="inlineStr">
        <is>
          <t>VA</t>
        </is>
      </c>
      <c r="E2784" t="inlineStr">
        <is>
          <t>South Atlantic</t>
        </is>
      </c>
      <c r="F2784" t="inlineStr">
        <is>
          <t>SCH/RRC</t>
        </is>
      </c>
      <c r="G2784" s="16" t="n">
        <v>0.925</v>
      </c>
      <c r="H2784" s="16" t="n">
        <v>0.9255</v>
      </c>
      <c r="I2784" s="16" t="n">
        <v>1.8356</v>
      </c>
      <c r="J2784" s="16" t="n">
        <v>1.8325</v>
      </c>
      <c r="K2784" s="17" t="n">
        <v>3709</v>
      </c>
      <c r="L2784" s="16" t="n">
        <v>1</v>
      </c>
      <c r="M2784" s="18" t="n">
        <v>43835629.46979785</v>
      </c>
      <c r="N2784" s="18" t="n">
        <v>45171314.35250409</v>
      </c>
      <c r="O2784" s="19" t="n">
        <v>1335684.88270624</v>
      </c>
      <c r="P2784" s="20" t="n">
        <v>0.03047030232853183</v>
      </c>
      <c r="Q2784" s="27">
        <f>IF(O2784&gt;0,O2784,"")</f>
        <v/>
      </c>
      <c r="R2784" s="28">
        <f>IF(O2784&gt;0,P2784,"")</f>
        <v/>
      </c>
    </row>
    <row r="2785">
      <c r="A2785" t="inlineStr">
        <is>
          <t>490005</t>
        </is>
      </c>
      <c r="B2785" t="inlineStr">
        <is>
          <t>Winchester Medical Center</t>
        </is>
      </c>
      <c r="C2785" t="inlineStr">
        <is>
          <t>Virginia</t>
        </is>
      </c>
      <c r="D2785" t="inlineStr">
        <is>
          <t>VA</t>
        </is>
      </c>
      <c r="E2785" t="inlineStr">
        <is>
          <t>South Atlantic</t>
        </is>
      </c>
      <c r="F2785" t="inlineStr">
        <is>
          <t>Sole Community Hospital (SCH)</t>
        </is>
      </c>
      <c r="G2785" s="16" t="n">
        <v>0.97</v>
      </c>
      <c r="H2785" s="16" t="n">
        <v>0.9812</v>
      </c>
      <c r="I2785" s="16" t="n">
        <v>1.8245</v>
      </c>
      <c r="J2785" s="16" t="n">
        <v>1.8254</v>
      </c>
      <c r="K2785" s="17" t="n">
        <v>7877</v>
      </c>
      <c r="L2785" s="16" t="n">
        <v>1</v>
      </c>
      <c r="M2785" s="18" t="n">
        <v>95240668.34765176</v>
      </c>
      <c r="N2785" s="18" t="n">
        <v>99020943.74943624</v>
      </c>
      <c r="O2785" s="19" t="n">
        <v>3780275.40178448</v>
      </c>
      <c r="P2785" s="20" t="n">
        <v>0.03969181933904063</v>
      </c>
      <c r="Q2785" s="27">
        <f>IF(O2785&gt;0,O2785,"")</f>
        <v/>
      </c>
      <c r="R2785" s="28">
        <f>IF(O2785&gt;0,P2785,"")</f>
        <v/>
      </c>
    </row>
    <row r="2786">
      <c r="A2786" t="inlineStr">
        <is>
          <t>490007</t>
        </is>
      </c>
      <c r="B2786" t="inlineStr">
        <is>
          <t>Sentara Norfolk General Hospital</t>
        </is>
      </c>
      <c r="C2786" t="inlineStr">
        <is>
          <t>Virginia</t>
        </is>
      </c>
      <c r="D2786" t="inlineStr">
        <is>
          <t>VA</t>
        </is>
      </c>
      <c r="E2786" t="inlineStr">
        <is>
          <t>South Atlantic</t>
        </is>
      </c>
      <c r="F2786" t="inlineStr">
        <is>
          <t>Rural Referral Center (RRC)</t>
        </is>
      </c>
      <c r="G2786" s="16" t="n">
        <v>0.925</v>
      </c>
      <c r="H2786" s="16" t="n">
        <v>0.9388</v>
      </c>
      <c r="I2786" s="16" t="n">
        <v>2.9144</v>
      </c>
      <c r="J2786" s="16" t="n">
        <v>2.9368</v>
      </c>
      <c r="K2786" s="17" t="n">
        <v>6510</v>
      </c>
      <c r="L2786" s="16" t="n">
        <v>1</v>
      </c>
      <c r="M2786" s="18" t="n">
        <v>122158168.2117644</v>
      </c>
      <c r="N2786" s="18" t="n">
        <v>128160960.0255729</v>
      </c>
      <c r="O2786" s="19" t="n">
        <v>6002791.813808441</v>
      </c>
      <c r="P2786" s="20" t="n">
        <v>0.04913950415008223</v>
      </c>
      <c r="Q2786" s="27">
        <f>IF(O2786&gt;0,O2786,"")</f>
        <v/>
      </c>
      <c r="R2786" s="28">
        <f>IF(O2786&gt;0,P2786,"")</f>
        <v/>
      </c>
    </row>
    <row r="2787">
      <c r="A2787" t="inlineStr">
        <is>
          <t>490009</t>
        </is>
      </c>
      <c r="B2787" t="inlineStr">
        <is>
          <t>Uva Health Sciences Center</t>
        </is>
      </c>
      <c r="C2787" t="inlineStr">
        <is>
          <t>Virginia</t>
        </is>
      </c>
      <c r="D2787" t="inlineStr">
        <is>
          <t>VA</t>
        </is>
      </c>
      <c r="E2787" t="inlineStr">
        <is>
          <t>South Atlantic</t>
        </is>
      </c>
      <c r="F2787" t="inlineStr">
        <is>
          <t>Rural Referral Center (RRC)</t>
        </is>
      </c>
      <c r="G2787" s="16" t="n">
        <v>0.97</v>
      </c>
      <c r="H2787" s="16" t="n">
        <v>0.9812</v>
      </c>
      <c r="I2787" s="16" t="n">
        <v>2.5175</v>
      </c>
      <c r="J2787" s="16" t="n">
        <v>2.5365</v>
      </c>
      <c r="K2787" s="17" t="n">
        <v>7644</v>
      </c>
      <c r="L2787" s="16" t="n">
        <v>1</v>
      </c>
      <c r="M2787" s="18" t="n">
        <v>127528684.2081416</v>
      </c>
      <c r="N2787" s="18" t="n">
        <v>133525346.783567</v>
      </c>
      <c r="O2787" s="19" t="n">
        <v>5996662.575425401</v>
      </c>
      <c r="P2787" s="20" t="n">
        <v>0.04702206889893221</v>
      </c>
      <c r="Q2787" s="27">
        <f>IF(O2787&gt;0,O2787,"")</f>
        <v/>
      </c>
      <c r="R2787" s="28">
        <f>IF(O2787&gt;0,P2787,"")</f>
        <v/>
      </c>
    </row>
    <row r="2788">
      <c r="A2788" t="inlineStr">
        <is>
          <t>490013</t>
        </is>
      </c>
      <c r="B2788" t="inlineStr">
        <is>
          <t>Sentara Halifax Regional Hospital</t>
        </is>
      </c>
      <c r="C2788" t="inlineStr">
        <is>
          <t>Virginia</t>
        </is>
      </c>
      <c r="D2788" t="inlineStr">
        <is>
          <t>VA</t>
        </is>
      </c>
      <c r="E2788" t="inlineStr">
        <is>
          <t>South Atlantic</t>
        </is>
      </c>
      <c r="F2788" t="inlineStr">
        <is>
          <t>SCH/RRC</t>
        </is>
      </c>
      <c r="G2788" s="16" t="n">
        <v>0.9376</v>
      </c>
      <c r="H2788" s="16" t="n">
        <v>0.9377</v>
      </c>
      <c r="I2788" s="16" t="n">
        <v>1.4678</v>
      </c>
      <c r="J2788" s="16" t="n">
        <v>1.4534</v>
      </c>
      <c r="K2788" s="17" t="n">
        <v>926</v>
      </c>
      <c r="L2788" s="16" t="n">
        <v>1</v>
      </c>
      <c r="M2788" s="18" t="n">
        <v>8822951.689577324</v>
      </c>
      <c r="N2788" s="18" t="n">
        <v>9015473.778524987</v>
      </c>
      <c r="O2788" s="19" t="n">
        <v>192522.0889476631</v>
      </c>
      <c r="P2788" s="20" t="n">
        <v>0.02182059878839551</v>
      </c>
      <c r="Q2788" s="27">
        <f>IF(O2788&gt;0,O2788,"")</f>
        <v/>
      </c>
      <c r="R2788" s="28">
        <f>IF(O2788&gt;0,P2788,"")</f>
        <v/>
      </c>
    </row>
    <row r="2789">
      <c r="A2789" t="inlineStr">
        <is>
          <t>490017</t>
        </is>
      </c>
      <c r="B2789" t="inlineStr">
        <is>
          <t>Bon Secours Maryview Medical Center</t>
        </is>
      </c>
      <c r="C2789" t="inlineStr">
        <is>
          <t>Virginia</t>
        </is>
      </c>
      <c r="D2789" t="inlineStr">
        <is>
          <t>VA</t>
        </is>
      </c>
      <c r="E2789" t="inlineStr">
        <is>
          <t>South Atlantic</t>
        </is>
      </c>
      <c r="F2789" t="inlineStr">
        <is>
          <t>Rural Referral Center (RRC)</t>
        </is>
      </c>
      <c r="G2789" s="16" t="n">
        <v>0.925</v>
      </c>
      <c r="H2789" s="16" t="n">
        <v>0.9077</v>
      </c>
      <c r="I2789" s="16" t="n">
        <v>1.8992</v>
      </c>
      <c r="J2789" s="16" t="n">
        <v>1.896</v>
      </c>
      <c r="K2789" s="17" t="n">
        <v>1979</v>
      </c>
      <c r="L2789" s="16" t="n">
        <v>1</v>
      </c>
      <c r="M2789" s="18" t="n">
        <v>24199637.51585657</v>
      </c>
      <c r="N2789" s="18" t="n">
        <v>24648571.99032529</v>
      </c>
      <c r="O2789" s="19" t="n">
        <v>448934.4744687229</v>
      </c>
      <c r="P2789" s="20" t="n">
        <v>0.01855128921557454</v>
      </c>
      <c r="Q2789" s="27">
        <f>IF(O2789&gt;0,O2789,"")</f>
        <v/>
      </c>
      <c r="R2789" s="28">
        <f>IF(O2789&gt;0,P2789,"")</f>
        <v/>
      </c>
    </row>
    <row r="2790">
      <c r="A2790" t="inlineStr">
        <is>
          <t>490018</t>
        </is>
      </c>
      <c r="B2790" t="inlineStr">
        <is>
          <t>Augusta Health</t>
        </is>
      </c>
      <c r="C2790" t="inlineStr">
        <is>
          <t>Virginia</t>
        </is>
      </c>
      <c r="D2790" t="inlineStr">
        <is>
          <t>VA</t>
        </is>
      </c>
      <c r="E2790" t="inlineStr">
        <is>
          <t>South Atlantic</t>
        </is>
      </c>
      <c r="F2790" t="inlineStr">
        <is>
          <t>SCH/RRC</t>
        </is>
      </c>
      <c r="G2790" s="16" t="n">
        <v>0.9282</v>
      </c>
      <c r="H2790" s="16" t="n">
        <v>0.9853</v>
      </c>
      <c r="I2790" s="16" t="n">
        <v>1.6503</v>
      </c>
      <c r="J2790" s="16" t="n">
        <v>1.6489</v>
      </c>
      <c r="K2790" s="17" t="n">
        <v>3228</v>
      </c>
      <c r="L2790" s="16" t="n">
        <v>1</v>
      </c>
      <c r="M2790" s="18" t="n">
        <v>34370948.12075043</v>
      </c>
      <c r="N2790" s="18" t="n">
        <v>36749511.9539175</v>
      </c>
      <c r="O2790" s="19" t="n">
        <v>2378563.833167069</v>
      </c>
      <c r="P2790" s="20" t="n">
        <v>0.06920274136200164</v>
      </c>
      <c r="Q2790" s="27">
        <f>IF(O2790&gt;0,O2790,"")</f>
        <v/>
      </c>
      <c r="R2790" s="28">
        <f>IF(O2790&gt;0,P2790,"")</f>
        <v/>
      </c>
    </row>
    <row r="2791">
      <c r="A2791" t="inlineStr">
        <is>
          <t>490019</t>
        </is>
      </c>
      <c r="B2791" t="inlineStr">
        <is>
          <t>Uva Health Culpeper Medical Center</t>
        </is>
      </c>
      <c r="C2791" t="inlineStr">
        <is>
          <t>Virginia</t>
        </is>
      </c>
      <c r="D2791" t="inlineStr">
        <is>
          <t>VA</t>
        </is>
      </c>
      <c r="E2791" t="inlineStr">
        <is>
          <t>South Atlantic</t>
        </is>
      </c>
      <c r="F2791" t="inlineStr">
        <is>
          <t>IPPS</t>
        </is>
      </c>
      <c r="G2791" s="16" t="n">
        <v>1.0211</v>
      </c>
      <c r="H2791" s="16" t="n">
        <v>1.031</v>
      </c>
      <c r="I2791" s="16" t="n">
        <v>1.4464</v>
      </c>
      <c r="J2791" s="16" t="n">
        <v>1.4319</v>
      </c>
      <c r="K2791" s="17" t="n">
        <v>1199</v>
      </c>
      <c r="L2791" s="16" t="n">
        <v>1</v>
      </c>
      <c r="M2791" s="18" t="n">
        <v>11873685.00915867</v>
      </c>
      <c r="N2791" s="18" t="n">
        <v>12207532.73416839</v>
      </c>
      <c r="O2791" s="19" t="n">
        <v>333847.7250097245</v>
      </c>
      <c r="P2791" s="20" t="n">
        <v>0.02811660615488906</v>
      </c>
      <c r="Q2791" s="27">
        <f>IF(O2791&gt;0,O2791,"")</f>
        <v/>
      </c>
      <c r="R2791" s="28">
        <f>IF(O2791&gt;0,P2791,"")</f>
        <v/>
      </c>
    </row>
    <row r="2792">
      <c r="A2792" t="inlineStr">
        <is>
          <t>490020</t>
        </is>
      </c>
      <c r="B2792" t="inlineStr">
        <is>
          <t>Tricities Hospital</t>
        </is>
      </c>
      <c r="C2792" t="inlineStr">
        <is>
          <t>Virginia</t>
        </is>
      </c>
      <c r="D2792" t="inlineStr">
        <is>
          <t>VA</t>
        </is>
      </c>
      <c r="E2792" t="inlineStr">
        <is>
          <t>South Atlantic</t>
        </is>
      </c>
      <c r="F2792" t="inlineStr">
        <is>
          <t>IPPS</t>
        </is>
      </c>
      <c r="G2792" s="16" t="n">
        <v>0.925</v>
      </c>
      <c r="H2792" s="16" t="n">
        <v>0.9077</v>
      </c>
      <c r="I2792" s="16" t="n">
        <v>1.399</v>
      </c>
      <c r="J2792" s="16" t="n">
        <v>1.3857</v>
      </c>
      <c r="K2792" s="17" t="n">
        <v>1138</v>
      </c>
      <c r="L2792" s="16" t="n">
        <v>1</v>
      </c>
      <c r="M2792" s="18" t="n">
        <v>10250672.10096537</v>
      </c>
      <c r="N2792" s="18" t="n">
        <v>10359030.58686858</v>
      </c>
      <c r="O2792" s="19" t="n">
        <v>108358.4859032091</v>
      </c>
      <c r="P2792" s="20" t="n">
        <v>0.01057086645986894</v>
      </c>
      <c r="Q2792" s="27">
        <f>IF(O2792&gt;0,O2792,"")</f>
        <v/>
      </c>
      <c r="R2792" s="28">
        <f>IF(O2792&gt;0,P2792,"")</f>
        <v/>
      </c>
    </row>
    <row r="2793">
      <c r="A2793" t="inlineStr">
        <is>
          <t>490021</t>
        </is>
      </c>
      <c r="B2793" t="inlineStr">
        <is>
          <t>Centra  Health, Inc</t>
        </is>
      </c>
      <c r="C2793" t="inlineStr">
        <is>
          <t>Virginia</t>
        </is>
      </c>
      <c r="D2793" t="inlineStr">
        <is>
          <t>VA</t>
        </is>
      </c>
      <c r="E2793" t="inlineStr">
        <is>
          <t>South Atlantic</t>
        </is>
      </c>
      <c r="F2793" t="inlineStr">
        <is>
          <t>SCH/RRC</t>
        </is>
      </c>
      <c r="G2793" s="16" t="n">
        <v>0.9282</v>
      </c>
      <c r="H2793" s="16" t="n">
        <v>0.9255</v>
      </c>
      <c r="I2793" s="16" t="n">
        <v>1.9612</v>
      </c>
      <c r="J2793" s="16" t="n">
        <v>1.9614</v>
      </c>
      <c r="K2793" s="17" t="n">
        <v>6972</v>
      </c>
      <c r="L2793" s="16" t="n">
        <v>1</v>
      </c>
      <c r="M2793" s="18" t="n">
        <v>88221482.10749008</v>
      </c>
      <c r="N2793" s="18" t="n">
        <v>90883587.15220159</v>
      </c>
      <c r="O2793" s="19" t="n">
        <v>2662105.044711515</v>
      </c>
      <c r="P2793" s="20" t="n">
        <v>0.03017524735605752</v>
      </c>
      <c r="Q2793" s="27">
        <f>IF(O2793&gt;0,O2793,"")</f>
        <v/>
      </c>
      <c r="R2793" s="28">
        <f>IF(O2793&gt;0,P2793,"")</f>
        <v/>
      </c>
    </row>
    <row r="2794">
      <c r="A2794" t="inlineStr">
        <is>
          <t>490022</t>
        </is>
      </c>
      <c r="B2794" t="inlineStr">
        <is>
          <t>Mary Washington Hospital, Inc</t>
        </is>
      </c>
      <c r="C2794" t="inlineStr">
        <is>
          <t>Virginia</t>
        </is>
      </c>
      <c r="D2794" t="inlineStr">
        <is>
          <t>VA</t>
        </is>
      </c>
      <c r="E2794" t="inlineStr">
        <is>
          <t>South Atlantic</t>
        </is>
      </c>
      <c r="F2794" t="inlineStr">
        <is>
          <t>IPPS</t>
        </is>
      </c>
      <c r="G2794" s="16" t="n">
        <v>1.0211</v>
      </c>
      <c r="H2794" s="16" t="n">
        <v>1.031</v>
      </c>
      <c r="I2794" s="16" t="n">
        <v>1.8387</v>
      </c>
      <c r="J2794" s="16" t="n">
        <v>1.8372</v>
      </c>
      <c r="K2794" s="17" t="n">
        <v>7482</v>
      </c>
      <c r="L2794" s="16" t="n">
        <v>1</v>
      </c>
      <c r="M2794" s="18" t="n">
        <v>94190370.94787933</v>
      </c>
      <c r="N2794" s="18" t="n">
        <v>97739511.91115882</v>
      </c>
      <c r="O2794" s="19" t="n">
        <v>3549140.963279486</v>
      </c>
      <c r="P2794" s="20" t="n">
        <v>0.03768050733384858</v>
      </c>
      <c r="Q2794" s="27">
        <f>IF(O2794&gt;0,O2794,"")</f>
        <v/>
      </c>
      <c r="R2794" s="28">
        <f>IF(O2794&gt;0,P2794,"")</f>
        <v/>
      </c>
    </row>
    <row r="2795">
      <c r="A2795" t="inlineStr">
        <is>
          <t>490023</t>
        </is>
      </c>
      <c r="B2795" t="inlineStr">
        <is>
          <t>Fauquier Hospital</t>
        </is>
      </c>
      <c r="C2795" t="inlineStr">
        <is>
          <t>Virginia</t>
        </is>
      </c>
      <c r="D2795" t="inlineStr">
        <is>
          <t>VA</t>
        </is>
      </c>
      <c r="E2795" t="inlineStr">
        <is>
          <t>South Atlantic</t>
        </is>
      </c>
      <c r="F2795" t="inlineStr">
        <is>
          <t>IPPS</t>
        </is>
      </c>
      <c r="G2795" s="16" t="n">
        <v>1.0211</v>
      </c>
      <c r="H2795" s="16" t="n">
        <v>1.031</v>
      </c>
      <c r="I2795" s="16" t="n">
        <v>1.4856</v>
      </c>
      <c r="J2795" s="16" t="n">
        <v>1.4808</v>
      </c>
      <c r="K2795" s="17" t="n">
        <v>1009</v>
      </c>
      <c r="L2795" s="16" t="n">
        <v>1</v>
      </c>
      <c r="M2795" s="18" t="n">
        <v>10262920.96269647</v>
      </c>
      <c r="N2795" s="18" t="n">
        <v>10623890.78160809</v>
      </c>
      <c r="O2795" s="19" t="n">
        <v>360969.8189116139</v>
      </c>
      <c r="P2795" s="20" t="n">
        <v>0.03517223022798891</v>
      </c>
      <c r="Q2795" s="27">
        <f>IF(O2795&gt;0,O2795,"")</f>
        <v/>
      </c>
      <c r="R2795" s="28">
        <f>IF(O2795&gt;0,P2795,"")</f>
        <v/>
      </c>
    </row>
    <row r="2796">
      <c r="A2796" t="inlineStr">
        <is>
          <t>490024</t>
        </is>
      </c>
      <c r="B2796" t="inlineStr">
        <is>
          <t>Carilion Roanoke Memorial Hospital</t>
        </is>
      </c>
      <c r="C2796" t="inlineStr">
        <is>
          <t>Virginia</t>
        </is>
      </c>
      <c r="D2796" t="inlineStr">
        <is>
          <t>VA</t>
        </is>
      </c>
      <c r="E2796" t="inlineStr">
        <is>
          <t>South Atlantic</t>
        </is>
      </c>
      <c r="F2796" t="inlineStr">
        <is>
          <t>Rural Referral Center (RRC)</t>
        </is>
      </c>
      <c r="G2796" s="16" t="n">
        <v>0.925</v>
      </c>
      <c r="H2796" s="16" t="n">
        <v>0.9077</v>
      </c>
      <c r="I2796" s="16" t="n">
        <v>2.2184</v>
      </c>
      <c r="J2796" s="16" t="n">
        <v>2.2264</v>
      </c>
      <c r="K2796" s="17" t="n">
        <v>8568</v>
      </c>
      <c r="L2796" s="16" t="n">
        <v>1</v>
      </c>
      <c r="M2796" s="18" t="n">
        <v>122380346.7401901</v>
      </c>
      <c r="N2796" s="18" t="n">
        <v>125311315.0261026</v>
      </c>
      <c r="O2796" s="19" t="n">
        <v>2930968.285912469</v>
      </c>
      <c r="P2796" s="20" t="n">
        <v>0.02394966482759547</v>
      </c>
      <c r="Q2796" s="27">
        <f>IF(O2796&gt;0,O2796,"")</f>
        <v/>
      </c>
      <c r="R2796" s="28">
        <f>IF(O2796&gt;0,P2796,"")</f>
        <v/>
      </c>
    </row>
    <row r="2797">
      <c r="A2797" t="inlineStr">
        <is>
          <t>490032</t>
        </is>
      </c>
      <c r="B2797" t="inlineStr">
        <is>
          <t>Medical College Of Virginia Hospitals</t>
        </is>
      </c>
      <c r="C2797" t="inlineStr">
        <is>
          <t>Virginia</t>
        </is>
      </c>
      <c r="D2797" t="inlineStr">
        <is>
          <t>VA</t>
        </is>
      </c>
      <c r="E2797" t="inlineStr">
        <is>
          <t>South Atlantic</t>
        </is>
      </c>
      <c r="F2797" t="inlineStr">
        <is>
          <t>Rural Referral Center (RRC)</t>
        </is>
      </c>
      <c r="G2797" s="16" t="n">
        <v>0.925</v>
      </c>
      <c r="H2797" s="16" t="n">
        <v>0.9077</v>
      </c>
      <c r="I2797" s="16" t="n">
        <v>2.4454</v>
      </c>
      <c r="J2797" s="16" t="n">
        <v>2.4578</v>
      </c>
      <c r="K2797" s="17" t="n">
        <v>6317</v>
      </c>
      <c r="L2797" s="16" t="n">
        <v>1</v>
      </c>
      <c r="M2797" s="18" t="n">
        <v>99461075.19139418</v>
      </c>
      <c r="N2797" s="18" t="n">
        <v>101991752.2494415</v>
      </c>
      <c r="O2797" s="19" t="n">
        <v>2530677.058047339</v>
      </c>
      <c r="P2797" s="20" t="n">
        <v>0.02544389403771803</v>
      </c>
      <c r="Q2797" s="27">
        <f>IF(O2797&gt;0,O2797,"")</f>
        <v/>
      </c>
      <c r="R2797" s="28">
        <f>IF(O2797&gt;0,P2797,"")</f>
        <v/>
      </c>
    </row>
    <row r="2798">
      <c r="A2798" t="inlineStr">
        <is>
          <t>490033</t>
        </is>
      </c>
      <c r="B2798" t="inlineStr">
        <is>
          <t>Warren Memorial Hospital</t>
        </is>
      </c>
      <c r="C2798" t="inlineStr">
        <is>
          <t>Virginia</t>
        </is>
      </c>
      <c r="D2798" t="inlineStr">
        <is>
          <t>VA</t>
        </is>
      </c>
      <c r="E2798" t="inlineStr">
        <is>
          <t>South Atlantic</t>
        </is>
      </c>
      <c r="F2798" t="inlineStr">
        <is>
          <t>IPPS</t>
        </is>
      </c>
      <c r="G2798" s="16" t="n">
        <v>1.0211</v>
      </c>
      <c r="H2798" s="16" t="n">
        <v>1.031</v>
      </c>
      <c r="I2798" s="16" t="n">
        <v>1.2637</v>
      </c>
      <c r="J2798" s="16" t="n">
        <v>1.2539</v>
      </c>
      <c r="K2798" s="17" t="n">
        <v>656</v>
      </c>
      <c r="L2798" s="16" t="n">
        <v>1</v>
      </c>
      <c r="M2798" s="18" t="n">
        <v>5675782.598967301</v>
      </c>
      <c r="N2798" s="18" t="n">
        <v>5848746.079379519</v>
      </c>
      <c r="O2798" s="19" t="n">
        <v>172963.4804122187</v>
      </c>
      <c r="P2798" s="20" t="n">
        <v>0.03047394388285576</v>
      </c>
      <c r="Q2798" s="27">
        <f>IF(O2798&gt;0,O2798,"")</f>
        <v/>
      </c>
      <c r="R2798" s="28">
        <f>IF(O2798&gt;0,P2798,"")</f>
        <v/>
      </c>
    </row>
    <row r="2799">
      <c r="A2799" t="inlineStr">
        <is>
          <t>490037</t>
        </is>
      </c>
      <c r="B2799" t="inlineStr">
        <is>
          <t>Riverside Shore Memorial Hospital</t>
        </is>
      </c>
      <c r="C2799" t="inlineStr">
        <is>
          <t>Virginia</t>
        </is>
      </c>
      <c r="D2799" t="inlineStr">
        <is>
          <t>VA</t>
        </is>
      </c>
      <c r="E2799" t="inlineStr">
        <is>
          <t>South Atlantic</t>
        </is>
      </c>
      <c r="F2799" t="inlineStr">
        <is>
          <t>Sole Community Hospital (SCH)</t>
        </is>
      </c>
      <c r="G2799" s="16" t="n">
        <v>0.925</v>
      </c>
      <c r="H2799" s="16" t="n">
        <v>0.9077</v>
      </c>
      <c r="I2799" s="16" t="n">
        <v>1.5109</v>
      </c>
      <c r="J2799" s="16" t="n">
        <v>1.4949</v>
      </c>
      <c r="K2799" s="17" t="n">
        <v>529</v>
      </c>
      <c r="L2799" s="16" t="n">
        <v>1</v>
      </c>
      <c r="M2799" s="18" t="n">
        <v>5146165.609453273</v>
      </c>
      <c r="N2799" s="18" t="n">
        <v>5194879.166893313</v>
      </c>
      <c r="O2799" s="19" t="n">
        <v>48713.5574400397</v>
      </c>
      <c r="P2799" s="20" t="n">
        <v>0.009465991018741236</v>
      </c>
      <c r="Q2799" s="27">
        <f>IF(O2799&gt;0,O2799,"")</f>
        <v/>
      </c>
      <c r="R2799" s="28">
        <f>IF(O2799&gt;0,P2799,"")</f>
        <v/>
      </c>
    </row>
    <row r="2800">
      <c r="A2800" t="inlineStr">
        <is>
          <t>490038</t>
        </is>
      </c>
      <c r="B2800" t="inlineStr">
        <is>
          <t>Smyth County Community Hospital</t>
        </is>
      </c>
      <c r="C2800" t="inlineStr">
        <is>
          <t>Virginia</t>
        </is>
      </c>
      <c r="D2800" t="inlineStr">
        <is>
          <t>VA</t>
        </is>
      </c>
      <c r="E2800" t="inlineStr">
        <is>
          <t>South Atlantic</t>
        </is>
      </c>
      <c r="F2800" t="inlineStr">
        <is>
          <t>IPPS</t>
        </is>
      </c>
      <c r="G2800" s="16" t="n">
        <v>0.925</v>
      </c>
      <c r="H2800" s="16" t="n">
        <v>0.9077</v>
      </c>
      <c r="I2800" s="16" t="n">
        <v>1.3022</v>
      </c>
      <c r="J2800" s="16" t="n">
        <v>1.2908</v>
      </c>
      <c r="K2800" s="17" t="n">
        <v>297</v>
      </c>
      <c r="L2800" s="16" t="n">
        <v>1</v>
      </c>
      <c r="M2800" s="18" t="n">
        <v>2490155.714622609</v>
      </c>
      <c r="N2800" s="18" t="n">
        <v>2518390.326102939</v>
      </c>
      <c r="O2800" s="19" t="n">
        <v>28234.61148033012</v>
      </c>
      <c r="P2800" s="20" t="n">
        <v>0.01133849233384554</v>
      </c>
      <c r="Q2800" s="27">
        <f>IF(O2800&gt;0,O2800,"")</f>
        <v/>
      </c>
      <c r="R2800" s="28">
        <f>IF(O2800&gt;0,P2800,"")</f>
        <v/>
      </c>
    </row>
    <row r="2801">
      <c r="A2801" t="inlineStr">
        <is>
          <t>490040</t>
        </is>
      </c>
      <c r="B2801" t="inlineStr">
        <is>
          <t>Inova Alexandria Hospital</t>
        </is>
      </c>
      <c r="C2801" t="inlineStr">
        <is>
          <t>Virginia</t>
        </is>
      </c>
      <c r="D2801" t="inlineStr">
        <is>
          <t>VA</t>
        </is>
      </c>
      <c r="E2801" t="inlineStr">
        <is>
          <t>South Atlantic</t>
        </is>
      </c>
      <c r="F2801" t="inlineStr">
        <is>
          <t>IPPS</t>
        </is>
      </c>
      <c r="G2801" s="16" t="n">
        <v>1.1019</v>
      </c>
      <c r="H2801" s="16" t="n">
        <v>1.1118</v>
      </c>
      <c r="I2801" s="16" t="n">
        <v>1.7405</v>
      </c>
      <c r="J2801" s="16" t="n">
        <v>1.7346</v>
      </c>
      <c r="K2801" s="17" t="n">
        <v>4096</v>
      </c>
      <c r="L2801" s="16" t="n">
        <v>1</v>
      </c>
      <c r="M2801" s="18" t="n">
        <v>51377555.17883217</v>
      </c>
      <c r="N2801" s="18" t="n">
        <v>53159131.34604278</v>
      </c>
      <c r="O2801" s="19" t="n">
        <v>1781576.167210616</v>
      </c>
      <c r="P2801" s="20" t="n">
        <v>0.03467615695237743</v>
      </c>
      <c r="Q2801" s="27">
        <f>IF(O2801&gt;0,O2801,"")</f>
        <v/>
      </c>
      <c r="R2801" s="28">
        <f>IF(O2801&gt;0,P2801,"")</f>
        <v/>
      </c>
    </row>
    <row r="2802">
      <c r="A2802" t="inlineStr">
        <is>
          <t>490041</t>
        </is>
      </c>
      <c r="B2802" t="inlineStr">
        <is>
          <t>Bon Secours Mary Immaculate Hospital</t>
        </is>
      </c>
      <c r="C2802" t="inlineStr">
        <is>
          <t>Virginia</t>
        </is>
      </c>
      <c r="D2802" t="inlineStr">
        <is>
          <t>VA</t>
        </is>
      </c>
      <c r="E2802" t="inlineStr">
        <is>
          <t>South Atlantic</t>
        </is>
      </c>
      <c r="F2802" t="inlineStr">
        <is>
          <t>IPPS</t>
        </is>
      </c>
      <c r="G2802" s="16" t="n">
        <v>0.925</v>
      </c>
      <c r="H2802" s="16" t="n">
        <v>0.9388</v>
      </c>
      <c r="I2802" s="16" t="n">
        <v>1.6834</v>
      </c>
      <c r="J2802" s="16" t="n">
        <v>1.6901</v>
      </c>
      <c r="K2802" s="17" t="n">
        <v>1136</v>
      </c>
      <c r="L2802" s="16" t="n">
        <v>1</v>
      </c>
      <c r="M2802" s="18" t="n">
        <v>12312833.85142862</v>
      </c>
      <c r="N2802" s="18" t="n">
        <v>12870372.74865747</v>
      </c>
      <c r="O2802" s="19" t="n">
        <v>557538.8972288445</v>
      </c>
      <c r="P2802" s="20" t="n">
        <v>0.04528111919289439</v>
      </c>
      <c r="Q2802" s="27">
        <f>IF(O2802&gt;0,O2802,"")</f>
        <v/>
      </c>
      <c r="R2802" s="28">
        <f>IF(O2802&gt;0,P2802,"")</f>
        <v/>
      </c>
    </row>
    <row r="2803">
      <c r="A2803" t="inlineStr">
        <is>
          <t>490042</t>
        </is>
      </c>
      <c r="B2803" t="inlineStr">
        <is>
          <t>Carilion New River Valley Medical Center</t>
        </is>
      </c>
      <c r="C2803" t="inlineStr">
        <is>
          <t>Virginia</t>
        </is>
      </c>
      <c r="D2803" t="inlineStr">
        <is>
          <t>VA</t>
        </is>
      </c>
      <c r="E2803" t="inlineStr">
        <is>
          <t>South Atlantic</t>
        </is>
      </c>
      <c r="F2803" t="inlineStr">
        <is>
          <t>Rural Referral Center (RRC)</t>
        </is>
      </c>
      <c r="G2803" s="16" t="n">
        <v>0.925</v>
      </c>
      <c r="H2803" s="16" t="n">
        <v>0.9077</v>
      </c>
      <c r="I2803" s="16" t="n">
        <v>1.6608</v>
      </c>
      <c r="J2803" s="16" t="n">
        <v>1.6556</v>
      </c>
      <c r="K2803" s="17" t="n">
        <v>1955</v>
      </c>
      <c r="L2803" s="16" t="n">
        <v>1</v>
      </c>
      <c r="M2803" s="18" t="n">
        <v>20905302.82139064</v>
      </c>
      <c r="N2803" s="18" t="n">
        <v>21262279.1590023</v>
      </c>
      <c r="O2803" s="19" t="n">
        <v>356976.3376116604</v>
      </c>
      <c r="P2803" s="20" t="n">
        <v>0.01707587499026307</v>
      </c>
      <c r="Q2803" s="27">
        <f>IF(O2803&gt;0,O2803,"")</f>
        <v/>
      </c>
      <c r="R2803" s="28">
        <f>IF(O2803&gt;0,P2803,"")</f>
        <v/>
      </c>
    </row>
    <row r="2804">
      <c r="A2804" t="inlineStr">
        <is>
          <t>490043</t>
        </is>
      </c>
      <c r="B2804" t="inlineStr">
        <is>
          <t>Inova Loudoun Hospital</t>
        </is>
      </c>
      <c r="C2804" t="inlineStr">
        <is>
          <t>Virginia</t>
        </is>
      </c>
      <c r="D2804" t="inlineStr">
        <is>
          <t>VA</t>
        </is>
      </c>
      <c r="E2804" t="inlineStr">
        <is>
          <t>South Atlantic</t>
        </is>
      </c>
      <c r="F2804" t="inlineStr">
        <is>
          <t>IPPS</t>
        </is>
      </c>
      <c r="G2804" s="16" t="n">
        <v>1.0211</v>
      </c>
      <c r="H2804" s="16" t="n">
        <v>1.031</v>
      </c>
      <c r="I2804" s="16" t="n">
        <v>1.6234</v>
      </c>
      <c r="J2804" s="16" t="n">
        <v>1.6167</v>
      </c>
      <c r="K2804" s="17" t="n">
        <v>4815</v>
      </c>
      <c r="L2804" s="16" t="n">
        <v>1</v>
      </c>
      <c r="M2804" s="18" t="n">
        <v>53517985.855092</v>
      </c>
      <c r="N2804" s="18" t="n">
        <v>55350526.34822739</v>
      </c>
      <c r="O2804" s="19" t="n">
        <v>1832540.493135385</v>
      </c>
      <c r="P2804" s="20" t="n">
        <v>0.0342415818505813</v>
      </c>
      <c r="Q2804" s="27">
        <f>IF(O2804&gt;0,O2804,"")</f>
        <v/>
      </c>
      <c r="R2804" s="28">
        <f>IF(O2804&gt;0,P2804,"")</f>
        <v/>
      </c>
    </row>
    <row r="2805">
      <c r="A2805" t="inlineStr">
        <is>
          <t>490044</t>
        </is>
      </c>
      <c r="B2805" t="inlineStr">
        <is>
          <t>Sentara Obici Hospital</t>
        </is>
      </c>
      <c r="C2805" t="inlineStr">
        <is>
          <t>Virginia</t>
        </is>
      </c>
      <c r="D2805" t="inlineStr">
        <is>
          <t>VA</t>
        </is>
      </c>
      <c r="E2805" t="inlineStr">
        <is>
          <t>South Atlantic</t>
        </is>
      </c>
      <c r="F2805" t="inlineStr">
        <is>
          <t>Rural Referral Center (RRC)</t>
        </is>
      </c>
      <c r="G2805" s="16" t="n">
        <v>0.925</v>
      </c>
      <c r="H2805" s="16" t="n">
        <v>0.9077</v>
      </c>
      <c r="I2805" s="16" t="n">
        <v>1.6364</v>
      </c>
      <c r="J2805" s="16" t="n">
        <v>1.6253</v>
      </c>
      <c r="K2805" s="17" t="n">
        <v>3455</v>
      </c>
      <c r="L2805" s="16" t="n">
        <v>1</v>
      </c>
      <c r="M2805" s="18" t="n">
        <v>36402389.10224487</v>
      </c>
      <c r="N2805" s="18" t="n">
        <v>36888349.45542397</v>
      </c>
      <c r="O2805" s="19" t="n">
        <v>485960.3531790972</v>
      </c>
      <c r="P2805" s="20" t="n">
        <v>0.01334968295114259</v>
      </c>
      <c r="Q2805" s="27">
        <f>IF(O2805&gt;0,O2805,"")</f>
        <v/>
      </c>
      <c r="R2805" s="28">
        <f>IF(O2805&gt;0,P2805,"")</f>
        <v/>
      </c>
    </row>
    <row r="2806">
      <c r="A2806" t="inlineStr">
        <is>
          <t>490045</t>
        </is>
      </c>
      <c r="B2806" t="inlineStr">
        <is>
          <t>Uva Health Prince William Medical Center</t>
        </is>
      </c>
      <c r="C2806" t="inlineStr">
        <is>
          <t>Virginia</t>
        </is>
      </c>
      <c r="D2806" t="inlineStr">
        <is>
          <t>VA</t>
        </is>
      </c>
      <c r="E2806" t="inlineStr">
        <is>
          <t>South Atlantic</t>
        </is>
      </c>
      <c r="F2806" t="inlineStr">
        <is>
          <t>IPPS</t>
        </is>
      </c>
      <c r="G2806" s="16" t="n">
        <v>1.0211</v>
      </c>
      <c r="H2806" s="16" t="n">
        <v>1.031</v>
      </c>
      <c r="I2806" s="16" t="n">
        <v>1.7021</v>
      </c>
      <c r="J2806" s="16" t="n">
        <v>1.6929</v>
      </c>
      <c r="K2806" s="17" t="n">
        <v>1528</v>
      </c>
      <c r="L2806" s="16" t="n">
        <v>1</v>
      </c>
      <c r="M2806" s="18" t="n">
        <v>17806819.36980574</v>
      </c>
      <c r="N2806" s="18" t="n">
        <v>18392920.11282149</v>
      </c>
      <c r="O2806" s="19" t="n">
        <v>586100.743015755</v>
      </c>
      <c r="P2806" s="20" t="n">
        <v>0.03291439817767686</v>
      </c>
      <c r="Q2806" s="27">
        <f>IF(O2806&gt;0,O2806,"")</f>
        <v/>
      </c>
      <c r="R2806" s="28">
        <f>IF(O2806&gt;0,P2806,"")</f>
        <v/>
      </c>
    </row>
    <row r="2807">
      <c r="A2807" t="inlineStr">
        <is>
          <t>490046</t>
        </is>
      </c>
      <c r="B2807" t="inlineStr">
        <is>
          <t>Sentara Leigh Hospital</t>
        </is>
      </c>
      <c r="C2807" t="inlineStr">
        <is>
          <t>Virginia</t>
        </is>
      </c>
      <c r="D2807" t="inlineStr">
        <is>
          <t>VA</t>
        </is>
      </c>
      <c r="E2807" t="inlineStr">
        <is>
          <t>South Atlantic</t>
        </is>
      </c>
      <c r="F2807" t="inlineStr">
        <is>
          <t>Rural Referral Center (RRC)</t>
        </is>
      </c>
      <c r="G2807" s="16" t="n">
        <v>0.925</v>
      </c>
      <c r="H2807" s="16" t="n">
        <v>0.9388</v>
      </c>
      <c r="I2807" s="16" t="n">
        <v>1.7838</v>
      </c>
      <c r="J2807" s="16" t="n">
        <v>1.775</v>
      </c>
      <c r="K2807" s="17" t="n">
        <v>4748</v>
      </c>
      <c r="L2807" s="16" t="n">
        <v>1</v>
      </c>
      <c r="M2807" s="18" t="n">
        <v>54531724.86203253</v>
      </c>
      <c r="N2807" s="18" t="n">
        <v>56494928.00964594</v>
      </c>
      <c r="O2807" s="19" t="n">
        <v>1963203.147613414</v>
      </c>
      <c r="P2807" s="20" t="n">
        <v>0.03600111957911468</v>
      </c>
      <c r="Q2807" s="27">
        <f>IF(O2807&gt;0,O2807,"")</f>
        <v/>
      </c>
      <c r="R2807" s="28">
        <f>IF(O2807&gt;0,P2807,"")</f>
        <v/>
      </c>
    </row>
    <row r="2808">
      <c r="A2808" t="inlineStr">
        <is>
          <t>490048</t>
        </is>
      </c>
      <c r="B2808" t="inlineStr">
        <is>
          <t>Lewisgale Medical Center</t>
        </is>
      </c>
      <c r="C2808" t="inlineStr">
        <is>
          <t>Virginia</t>
        </is>
      </c>
      <c r="D2808" t="inlineStr">
        <is>
          <t>VA</t>
        </is>
      </c>
      <c r="E2808" t="inlineStr">
        <is>
          <t>South Atlantic</t>
        </is>
      </c>
      <c r="F2808" t="inlineStr">
        <is>
          <t>IPPS</t>
        </is>
      </c>
      <c r="G2808" s="16" t="n">
        <v>0.925</v>
      </c>
      <c r="H2808" s="16" t="n">
        <v>0.9077</v>
      </c>
      <c r="I2808" s="16" t="n">
        <v>1.7687</v>
      </c>
      <c r="J2808" s="16" t="n">
        <v>1.7654</v>
      </c>
      <c r="K2808" s="17" t="n">
        <v>4903</v>
      </c>
      <c r="L2808" s="16" t="n">
        <v>1</v>
      </c>
      <c r="M2808" s="18" t="n">
        <v>55835246.01530872</v>
      </c>
      <c r="N2808" s="18" t="n">
        <v>56860758.9143828</v>
      </c>
      <c r="O2808" s="19" t="n">
        <v>1025512.899074085</v>
      </c>
      <c r="P2808" s="20" t="n">
        <v>0.01836676601716617</v>
      </c>
      <c r="Q2808" s="27">
        <f>IF(O2808&gt;0,O2808,"")</f>
        <v/>
      </c>
      <c r="R2808" s="28">
        <f>IF(O2808&gt;0,P2808,"")</f>
        <v/>
      </c>
    </row>
    <row r="2809">
      <c r="A2809" t="inlineStr">
        <is>
          <t>490050</t>
        </is>
      </c>
      <c r="B2809" t="inlineStr">
        <is>
          <t>Virginia Hospital Center</t>
        </is>
      </c>
      <c r="C2809" t="inlineStr">
        <is>
          <t>Virginia</t>
        </is>
      </c>
      <c r="D2809" t="inlineStr">
        <is>
          <t>VA</t>
        </is>
      </c>
      <c r="E2809" t="inlineStr">
        <is>
          <t>South Atlantic</t>
        </is>
      </c>
      <c r="F2809" t="inlineStr">
        <is>
          <t>IPPS</t>
        </is>
      </c>
      <c r="G2809" s="16" t="n">
        <v>1.0211</v>
      </c>
      <c r="H2809" s="16" t="n">
        <v>1.0602</v>
      </c>
      <c r="I2809" s="16" t="n">
        <v>2.0365</v>
      </c>
      <c r="J2809" s="16" t="n">
        <v>2.0373</v>
      </c>
      <c r="K2809" s="17" t="n">
        <v>4644</v>
      </c>
      <c r="L2809" s="16" t="n">
        <v>1</v>
      </c>
      <c r="M2809" s="18" t="n">
        <v>64752203.63405954</v>
      </c>
      <c r="N2809" s="18" t="n">
        <v>68543873.95544854</v>
      </c>
      <c r="O2809" s="19" t="n">
        <v>3791670.321388997</v>
      </c>
      <c r="P2809" s="20" t="n">
        <v>0.05855662214705826</v>
      </c>
      <c r="Q2809" s="27">
        <f>IF(O2809&gt;0,O2809,"")</f>
        <v/>
      </c>
      <c r="R2809" s="28">
        <f>IF(O2809&gt;0,P2809,"")</f>
        <v/>
      </c>
    </row>
    <row r="2810">
      <c r="A2810" t="inlineStr">
        <is>
          <t>490052</t>
        </is>
      </c>
      <c r="B2810" t="inlineStr">
        <is>
          <t>Riverside Regional Medical Center</t>
        </is>
      </c>
      <c r="C2810" t="inlineStr">
        <is>
          <t>Virginia</t>
        </is>
      </c>
      <c r="D2810" t="inlineStr">
        <is>
          <t>VA</t>
        </is>
      </c>
      <c r="E2810" t="inlineStr">
        <is>
          <t>South Atlantic</t>
        </is>
      </c>
      <c r="F2810" t="inlineStr">
        <is>
          <t>Rural Referral Center (RRC)</t>
        </is>
      </c>
      <c r="G2810" s="16" t="n">
        <v>0.925</v>
      </c>
      <c r="H2810" s="16" t="n">
        <v>0.9077</v>
      </c>
      <c r="I2810" s="16" t="n">
        <v>2.1325</v>
      </c>
      <c r="J2810" s="16" t="n">
        <v>2.1333</v>
      </c>
      <c r="K2810" s="17" t="n">
        <v>5815</v>
      </c>
      <c r="L2810" s="16" t="n">
        <v>1</v>
      </c>
      <c r="M2810" s="18" t="n">
        <v>79841947.89814706</v>
      </c>
      <c r="N2810" s="18" t="n">
        <v>81490932.75163956</v>
      </c>
      <c r="O2810" s="19" t="n">
        <v>1648984.853492498</v>
      </c>
      <c r="P2810" s="20" t="n">
        <v>0.02065311401966393</v>
      </c>
      <c r="Q2810" s="27">
        <f>IF(O2810&gt;0,O2810,"")</f>
        <v/>
      </c>
      <c r="R2810" s="28">
        <f>IF(O2810&gt;0,P2810,"")</f>
        <v/>
      </c>
    </row>
    <row r="2811">
      <c r="A2811" t="inlineStr">
        <is>
          <t>490053</t>
        </is>
      </c>
      <c r="B2811" t="inlineStr">
        <is>
          <t>Johnston Memorial Hospital</t>
        </is>
      </c>
      <c r="C2811" t="inlineStr">
        <is>
          <t>Virginia</t>
        </is>
      </c>
      <c r="D2811" t="inlineStr">
        <is>
          <t>VA</t>
        </is>
      </c>
      <c r="E2811" t="inlineStr">
        <is>
          <t>South Atlantic</t>
        </is>
      </c>
      <c r="F2811" t="inlineStr">
        <is>
          <t>IPPS</t>
        </is>
      </c>
      <c r="G2811" s="16" t="n">
        <v>0.925</v>
      </c>
      <c r="H2811" s="16" t="n">
        <v>0.9077</v>
      </c>
      <c r="I2811" s="16" t="n">
        <v>1.5893</v>
      </c>
      <c r="J2811" s="16" t="n">
        <v>1.578</v>
      </c>
      <c r="K2811" s="17" t="n">
        <v>1482</v>
      </c>
      <c r="L2811" s="16" t="n">
        <v>1</v>
      </c>
      <c r="M2811" s="18" t="n">
        <v>15165140.97945635</v>
      </c>
      <c r="N2811" s="18" t="n">
        <v>15362533.35718258</v>
      </c>
      <c r="O2811" s="19" t="n">
        <v>197392.3777262345</v>
      </c>
      <c r="P2811" s="20" t="n">
        <v>0.01301619140854903</v>
      </c>
      <c r="Q2811" s="27">
        <f>IF(O2811&gt;0,O2811,"")</f>
        <v/>
      </c>
      <c r="R2811" s="28">
        <f>IF(O2811&gt;0,P2811,"")</f>
        <v/>
      </c>
    </row>
    <row r="2812">
      <c r="A2812" t="inlineStr">
        <is>
          <t>490057</t>
        </is>
      </c>
      <c r="B2812" t="inlineStr">
        <is>
          <t>Sentara Virginia Beach General Hospital</t>
        </is>
      </c>
      <c r="C2812" t="inlineStr">
        <is>
          <t>Virginia</t>
        </is>
      </c>
      <c r="D2812" t="inlineStr">
        <is>
          <t>VA</t>
        </is>
      </c>
      <c r="E2812" t="inlineStr">
        <is>
          <t>South Atlantic</t>
        </is>
      </c>
      <c r="F2812" t="inlineStr">
        <is>
          <t>Rural Referral Center (RRC)</t>
        </is>
      </c>
      <c r="G2812" s="16" t="n">
        <v>0.925</v>
      </c>
      <c r="H2812" s="16" t="n">
        <v>0.9388</v>
      </c>
      <c r="I2812" s="16" t="n">
        <v>1.7305</v>
      </c>
      <c r="J2812" s="16" t="n">
        <v>1.7212</v>
      </c>
      <c r="K2812" s="17" t="n">
        <v>5146</v>
      </c>
      <c r="L2812" s="16" t="n">
        <v>1</v>
      </c>
      <c r="M2812" s="18" t="n">
        <v>57336839.52756115</v>
      </c>
      <c r="N2812" s="18" t="n">
        <v>59374711.33098979</v>
      </c>
      <c r="O2812" s="19" t="n">
        <v>2037871.803428635</v>
      </c>
      <c r="P2812" s="20" t="n">
        <v>0.03554210207992112</v>
      </c>
      <c r="Q2812" s="27">
        <f>IF(O2812&gt;0,O2812,"")</f>
        <v/>
      </c>
      <c r="R2812" s="28">
        <f>IF(O2812&gt;0,P2812,"")</f>
        <v/>
      </c>
    </row>
    <row r="2813">
      <c r="A2813" t="inlineStr">
        <is>
          <t>490059</t>
        </is>
      </c>
      <c r="B2813" t="inlineStr">
        <is>
          <t>Bon Secours St Marys Hospital</t>
        </is>
      </c>
      <c r="C2813" t="inlineStr">
        <is>
          <t>Virginia</t>
        </is>
      </c>
      <c r="D2813" t="inlineStr">
        <is>
          <t>VA</t>
        </is>
      </c>
      <c r="E2813" t="inlineStr">
        <is>
          <t>South Atlantic</t>
        </is>
      </c>
      <c r="F2813" t="inlineStr">
        <is>
          <t>Rural Referral Center (RRC)</t>
        </is>
      </c>
      <c r="G2813" s="16" t="n">
        <v>0.97</v>
      </c>
      <c r="H2813" s="16" t="n">
        <v>0.9812</v>
      </c>
      <c r="I2813" s="16" t="n">
        <v>2.0207</v>
      </c>
      <c r="J2813" s="16" t="n">
        <v>2.0291</v>
      </c>
      <c r="K2813" s="17" t="n">
        <v>5258</v>
      </c>
      <c r="L2813" s="16" t="n">
        <v>1</v>
      </c>
      <c r="M2813" s="18" t="n">
        <v>70410940.35312423</v>
      </c>
      <c r="N2813" s="18" t="n">
        <v>73473749.31605987</v>
      </c>
      <c r="O2813" s="19" t="n">
        <v>3062808.962935641</v>
      </c>
      <c r="P2813" s="20" t="n">
        <v>0.04349904926102496</v>
      </c>
      <c r="Q2813" s="27">
        <f>IF(O2813&gt;0,O2813,"")</f>
        <v/>
      </c>
      <c r="R2813" s="28">
        <f>IF(O2813&gt;0,P2813,"")</f>
        <v/>
      </c>
    </row>
    <row r="2814">
      <c r="A2814" t="inlineStr">
        <is>
          <t>490060</t>
        </is>
      </c>
      <c r="B2814" t="inlineStr">
        <is>
          <t>Clinch Valley Medical Center</t>
        </is>
      </c>
      <c r="C2814" t="inlineStr">
        <is>
          <t>Virginia</t>
        </is>
      </c>
      <c r="D2814" t="inlineStr">
        <is>
          <t>VA</t>
        </is>
      </c>
      <c r="E2814" t="inlineStr">
        <is>
          <t>South Atlantic</t>
        </is>
      </c>
      <c r="F2814" t="inlineStr">
        <is>
          <t>IPPS</t>
        </is>
      </c>
      <c r="G2814" s="16" t="n">
        <v>0.925</v>
      </c>
      <c r="H2814" s="16" t="n">
        <v>0.9077</v>
      </c>
      <c r="I2814" s="16" t="n">
        <v>1.4196</v>
      </c>
      <c r="J2814" s="16" t="n">
        <v>1.4072</v>
      </c>
      <c r="K2814" s="17" t="n">
        <v>588</v>
      </c>
      <c r="L2814" s="16" t="n">
        <v>1</v>
      </c>
      <c r="M2814" s="18" t="n">
        <v>5374470.478752648</v>
      </c>
      <c r="N2814" s="18" t="n">
        <v>5435516.130555971</v>
      </c>
      <c r="O2814" s="19" t="n">
        <v>61045.65180332214</v>
      </c>
      <c r="P2814" s="20" t="n">
        <v>0.01135844955231573</v>
      </c>
      <c r="Q2814" s="27">
        <f>IF(O2814&gt;0,O2814,"")</f>
        <v/>
      </c>
      <c r="R2814" s="28">
        <f>IF(O2814&gt;0,P2814,"")</f>
        <v/>
      </c>
    </row>
    <row r="2815">
      <c r="A2815" t="inlineStr">
        <is>
          <t>490063</t>
        </is>
      </c>
      <c r="B2815" t="inlineStr">
        <is>
          <t>Inova Fairfax Hospital</t>
        </is>
      </c>
      <c r="C2815" t="inlineStr">
        <is>
          <t>Virginia</t>
        </is>
      </c>
      <c r="D2815" t="inlineStr">
        <is>
          <t>VA</t>
        </is>
      </c>
      <c r="E2815" t="inlineStr">
        <is>
          <t>South Atlantic</t>
        </is>
      </c>
      <c r="F2815" t="inlineStr">
        <is>
          <t>IPPS</t>
        </is>
      </c>
      <c r="G2815" s="16" t="n">
        <v>1.0821</v>
      </c>
      <c r="H2815" s="16" t="n">
        <v>1.0602</v>
      </c>
      <c r="I2815" s="16" t="n">
        <v>2.3463</v>
      </c>
      <c r="J2815" s="16" t="n">
        <v>2.351</v>
      </c>
      <c r="K2815" s="17" t="n">
        <v>12335</v>
      </c>
      <c r="L2815" s="16" t="n">
        <v>1</v>
      </c>
      <c r="M2815" s="18" t="n">
        <v>206021054.7782158</v>
      </c>
      <c r="N2815" s="18" t="n">
        <v>210093798.3566345</v>
      </c>
      <c r="O2815" s="19" t="n">
        <v>4072743.578418702</v>
      </c>
      <c r="P2815" s="20" t="n">
        <v>0.01976857939497038</v>
      </c>
      <c r="Q2815" s="27">
        <f>IF(O2815&gt;0,O2815,"")</f>
        <v/>
      </c>
      <c r="R2815" s="28">
        <f>IF(O2815&gt;0,P2815,"")</f>
        <v/>
      </c>
    </row>
    <row r="2816">
      <c r="A2816" t="inlineStr">
        <is>
          <t>490066</t>
        </is>
      </c>
      <c r="B2816" t="inlineStr">
        <is>
          <t>Sentara Williamsburg Regional Medical Center</t>
        </is>
      </c>
      <c r="C2816" t="inlineStr">
        <is>
          <t>Virginia</t>
        </is>
      </c>
      <c r="D2816" t="inlineStr">
        <is>
          <t>VA</t>
        </is>
      </c>
      <c r="E2816" t="inlineStr">
        <is>
          <t>South Atlantic</t>
        </is>
      </c>
      <c r="F2816" t="inlineStr">
        <is>
          <t>Rural Referral Center (RRC)</t>
        </is>
      </c>
      <c r="G2816" s="16" t="n">
        <v>0.925</v>
      </c>
      <c r="H2816" s="16" t="n">
        <v>0.9077</v>
      </c>
      <c r="I2816" s="16" t="n">
        <v>1.6677</v>
      </c>
      <c r="J2816" s="16" t="n">
        <v>1.6592</v>
      </c>
      <c r="K2816" s="17" t="n">
        <v>2656</v>
      </c>
      <c r="L2816" s="16" t="n">
        <v>1</v>
      </c>
      <c r="M2816" s="18" t="n">
        <v>28519267.34734171</v>
      </c>
      <c r="N2816" s="18" t="n">
        <v>28949058.64869622</v>
      </c>
      <c r="O2816" s="19" t="n">
        <v>429791.3013545051</v>
      </c>
      <c r="P2816" s="20" t="n">
        <v>0.01507020836545319</v>
      </c>
      <c r="Q2816" s="27">
        <f>IF(O2816&gt;0,O2816,"")</f>
        <v/>
      </c>
      <c r="R2816" s="28">
        <f>IF(O2816&gt;0,P2816,"")</f>
        <v/>
      </c>
    </row>
    <row r="2817">
      <c r="A2817" t="inlineStr">
        <is>
          <t>490067</t>
        </is>
      </c>
      <c r="B2817" t="inlineStr">
        <is>
          <t>Bon Secours Southside Medical Center</t>
        </is>
      </c>
      <c r="C2817" t="inlineStr">
        <is>
          <t>Virginia</t>
        </is>
      </c>
      <c r="D2817" t="inlineStr">
        <is>
          <t>VA</t>
        </is>
      </c>
      <c r="E2817" t="inlineStr">
        <is>
          <t>South Atlantic</t>
        </is>
      </c>
      <c r="F2817" t="inlineStr">
        <is>
          <t>Rural Referral Center (RRC)</t>
        </is>
      </c>
      <c r="G2817" s="16" t="n">
        <v>0.925</v>
      </c>
      <c r="H2817" s="16" t="n">
        <v>0.9077</v>
      </c>
      <c r="I2817" s="16" t="n">
        <v>1.669</v>
      </c>
      <c r="J2817" s="16" t="n">
        <v>1.6577</v>
      </c>
      <c r="K2817" s="17" t="n">
        <v>2683</v>
      </c>
      <c r="L2817" s="16" t="n">
        <v>1</v>
      </c>
      <c r="M2817" s="18" t="n">
        <v>28831641.83873465</v>
      </c>
      <c r="N2817" s="18" t="n">
        <v>29216907.5626824</v>
      </c>
      <c r="O2817" s="19" t="n">
        <v>385265.7239477523</v>
      </c>
      <c r="P2817" s="20" t="n">
        <v>0.01336260092653332</v>
      </c>
      <c r="Q2817" s="27">
        <f>IF(O2817&gt;0,O2817,"")</f>
        <v/>
      </c>
      <c r="R2817" s="28">
        <f>IF(O2817&gt;0,P2817,"")</f>
        <v/>
      </c>
    </row>
    <row r="2818">
      <c r="A2818" t="inlineStr">
        <is>
          <t>490069</t>
        </is>
      </c>
      <c r="B2818" t="inlineStr">
        <is>
          <t>Bon Secours Memorial Regional Medical Center</t>
        </is>
      </c>
      <c r="C2818" t="inlineStr">
        <is>
          <t>Virginia</t>
        </is>
      </c>
      <c r="D2818" t="inlineStr">
        <is>
          <t>VA</t>
        </is>
      </c>
      <c r="E2818" t="inlineStr">
        <is>
          <t>South Atlantic</t>
        </is>
      </c>
      <c r="F2818" t="inlineStr">
        <is>
          <t>Rural Referral Center (RRC)</t>
        </is>
      </c>
      <c r="G2818" s="16" t="n">
        <v>0.97</v>
      </c>
      <c r="H2818" s="16" t="n">
        <v>0.9812</v>
      </c>
      <c r="I2818" s="16" t="n">
        <v>1.9052</v>
      </c>
      <c r="J2818" s="16" t="n">
        <v>1.9048</v>
      </c>
      <c r="K2818" s="17" t="n">
        <v>4907</v>
      </c>
      <c r="L2818" s="16" t="n">
        <v>1</v>
      </c>
      <c r="M2818" s="18" t="n">
        <v>61954713.36414304</v>
      </c>
      <c r="N2818" s="18" t="n">
        <v>64368532.77961909</v>
      </c>
      <c r="O2818" s="19" t="n">
        <v>2413819.415476054</v>
      </c>
      <c r="P2818" s="20" t="n">
        <v>0.03896102950696691</v>
      </c>
      <c r="Q2818" s="27">
        <f>IF(O2818&gt;0,O2818,"")</f>
        <v/>
      </c>
      <c r="R2818" s="28">
        <f>IF(O2818&gt;0,P2818,"")</f>
        <v/>
      </c>
    </row>
    <row r="2819">
      <c r="A2819" t="inlineStr">
        <is>
          <t>490075</t>
        </is>
      </c>
      <c r="B2819" t="inlineStr">
        <is>
          <t>Sovah Health Danville</t>
        </is>
      </c>
      <c r="C2819" t="inlineStr">
        <is>
          <t>Virginia</t>
        </is>
      </c>
      <c r="D2819" t="inlineStr">
        <is>
          <t>VA</t>
        </is>
      </c>
      <c r="E2819" t="inlineStr">
        <is>
          <t>South Atlantic</t>
        </is>
      </c>
      <c r="F2819" t="inlineStr">
        <is>
          <t>Rural Referral Center (RRC)</t>
        </is>
      </c>
      <c r="G2819" s="16" t="n">
        <v>0.9510999999999999</v>
      </c>
      <c r="H2819" s="16" t="n">
        <v>0.9377</v>
      </c>
      <c r="I2819" s="16" t="n">
        <v>1.7013</v>
      </c>
      <c r="J2819" s="16" t="n">
        <v>1.6921</v>
      </c>
      <c r="K2819" s="17" t="n">
        <v>2296</v>
      </c>
      <c r="L2819" s="16" t="n">
        <v>1</v>
      </c>
      <c r="M2819" s="18" t="n">
        <v>25577246.3983297</v>
      </c>
      <c r="N2819" s="18" t="n">
        <v>26024975.01409099</v>
      </c>
      <c r="O2819" s="19" t="n">
        <v>447728.6157612838</v>
      </c>
      <c r="P2819" s="20" t="n">
        <v>0.0175049576795148</v>
      </c>
      <c r="Q2819" s="27">
        <f>IF(O2819&gt;0,O2819,"")</f>
        <v/>
      </c>
      <c r="R2819" s="28">
        <f>IF(O2819&gt;0,P2819,"")</f>
        <v/>
      </c>
    </row>
    <row r="2820">
      <c r="A2820" t="inlineStr">
        <is>
          <t>490077</t>
        </is>
      </c>
      <c r="B2820" t="inlineStr">
        <is>
          <t>Sentara Martha Jefferson Hospital</t>
        </is>
      </c>
      <c r="C2820" t="inlineStr">
        <is>
          <t>Virginia</t>
        </is>
      </c>
      <c r="D2820" t="inlineStr">
        <is>
          <t>VA</t>
        </is>
      </c>
      <c r="E2820" t="inlineStr">
        <is>
          <t>South Atlantic</t>
        </is>
      </c>
      <c r="F2820" t="inlineStr">
        <is>
          <t>Rural Referral Center (RRC)</t>
        </is>
      </c>
      <c r="G2820" s="16" t="n">
        <v>0.925</v>
      </c>
      <c r="H2820" s="16" t="n">
        <v>0.9853</v>
      </c>
      <c r="I2820" s="16" t="n">
        <v>1.6693</v>
      </c>
      <c r="J2820" s="16" t="n">
        <v>1.667</v>
      </c>
      <c r="K2820" s="17" t="n">
        <v>2785</v>
      </c>
      <c r="L2820" s="16" t="n">
        <v>1</v>
      </c>
      <c r="M2820" s="18" t="n">
        <v>29933118.00842181</v>
      </c>
      <c r="N2820" s="18" t="n">
        <v>32054169.65102597</v>
      </c>
      <c r="O2820" s="19" t="n">
        <v>2121051.642604157</v>
      </c>
      <c r="P2820" s="20" t="n">
        <v>0.07085969600652328</v>
      </c>
      <c r="Q2820" s="27">
        <f>IF(O2820&gt;0,O2820,"")</f>
        <v/>
      </c>
      <c r="R2820" s="28">
        <f>IF(O2820&gt;0,P2820,"")</f>
        <v/>
      </c>
    </row>
    <row r="2821">
      <c r="A2821" t="inlineStr">
        <is>
          <t>490084</t>
        </is>
      </c>
      <c r="B2821" t="inlineStr">
        <is>
          <t>Vcu Health Tappahannock Hospital</t>
        </is>
      </c>
      <c r="C2821" t="inlineStr">
        <is>
          <t>Virginia</t>
        </is>
      </c>
      <c r="D2821" t="inlineStr">
        <is>
          <t>VA</t>
        </is>
      </c>
      <c r="E2821" t="inlineStr">
        <is>
          <t>South Atlantic</t>
        </is>
      </c>
      <c r="F2821" t="inlineStr">
        <is>
          <t>Sole Community Hospital (SCH)</t>
        </is>
      </c>
      <c r="G2821" s="16" t="n">
        <v>0.925</v>
      </c>
      <c r="H2821" s="16" t="n">
        <v>0.9388</v>
      </c>
      <c r="I2821" s="16" t="n">
        <v>1.3873</v>
      </c>
      <c r="J2821" s="16" t="n">
        <v>1.381</v>
      </c>
      <c r="K2821" s="17" t="n">
        <v>718</v>
      </c>
      <c r="L2821" s="16" t="n">
        <v>1</v>
      </c>
      <c r="M2821" s="18" t="n">
        <v>6413383.283609889</v>
      </c>
      <c r="N2821" s="18" t="n">
        <v>6646890.352930042</v>
      </c>
      <c r="O2821" s="19" t="n">
        <v>233507.0693201534</v>
      </c>
      <c r="P2821" s="20" t="n">
        <v>0.03640934261903645</v>
      </c>
      <c r="Q2821" s="27">
        <f>IF(O2821&gt;0,O2821,"")</f>
        <v/>
      </c>
      <c r="R2821" s="28">
        <f>IF(O2821&gt;0,P2821,"")</f>
        <v/>
      </c>
    </row>
    <row r="2822">
      <c r="A2822" t="inlineStr">
        <is>
          <t>490088</t>
        </is>
      </c>
      <c r="B2822" t="inlineStr">
        <is>
          <t>Bedford Memorial Hospital</t>
        </is>
      </c>
      <c r="C2822" t="inlineStr">
        <is>
          <t>Virginia</t>
        </is>
      </c>
      <c r="D2822" t="inlineStr">
        <is>
          <t>VA</t>
        </is>
      </c>
      <c r="E2822" t="inlineStr">
        <is>
          <t>South Atlantic</t>
        </is>
      </c>
      <c r="F2822" t="inlineStr">
        <is>
          <t>IPPS</t>
        </is>
      </c>
      <c r="G2822" s="16" t="n">
        <v>0.925</v>
      </c>
      <c r="H2822" s="16" t="n">
        <v>0.9077</v>
      </c>
      <c r="I2822" s="16" t="n">
        <v>1.3185</v>
      </c>
      <c r="J2822" s="16" t="n">
        <v>1.3019</v>
      </c>
      <c r="K2822" s="17" t="n">
        <v>583</v>
      </c>
      <c r="L2822" s="16" t="n">
        <v>1</v>
      </c>
      <c r="M2822" s="18" t="n">
        <v>4949268.941326792</v>
      </c>
      <c r="N2822" s="18" t="n">
        <v>4986017.725852789</v>
      </c>
      <c r="O2822" s="19" t="n">
        <v>36748.78452599701</v>
      </c>
      <c r="P2822" s="20" t="n">
        <v>0.007425093475753906</v>
      </c>
      <c r="Q2822" s="27">
        <f>IF(O2822&gt;0,O2822,"")</f>
        <v/>
      </c>
      <c r="R2822" s="28">
        <f>IF(O2822&gt;0,P2822,"")</f>
        <v/>
      </c>
    </row>
    <row r="2823">
      <c r="A2823" t="inlineStr">
        <is>
          <t>490089</t>
        </is>
      </c>
      <c r="B2823" t="inlineStr">
        <is>
          <t>Carilion Franklin Memorial Hospital</t>
        </is>
      </c>
      <c r="C2823" t="inlineStr">
        <is>
          <t>Virginia</t>
        </is>
      </c>
      <c r="D2823" t="inlineStr">
        <is>
          <t>VA</t>
        </is>
      </c>
      <c r="E2823" t="inlineStr">
        <is>
          <t>South Atlantic</t>
        </is>
      </c>
      <c r="F2823" t="inlineStr">
        <is>
          <t>IPPS</t>
        </is>
      </c>
      <c r="G2823" s="16" t="n">
        <v>0.925</v>
      </c>
      <c r="H2823" s="16" t="n">
        <v>0.9077</v>
      </c>
      <c r="I2823" s="16" t="n">
        <v>1.2478</v>
      </c>
      <c r="J2823" s="16" t="n">
        <v>1.2362</v>
      </c>
      <c r="K2823" s="17" t="n">
        <v>597</v>
      </c>
      <c r="L2823" s="16" t="n">
        <v>1</v>
      </c>
      <c r="M2823" s="18" t="n">
        <v>4796358.949970542</v>
      </c>
      <c r="N2823" s="18" t="n">
        <v>4848090.371522493</v>
      </c>
      <c r="O2823" s="19" t="n">
        <v>51731.42155195121</v>
      </c>
      <c r="P2823" s="20" t="n">
        <v>0.01078556089974645</v>
      </c>
      <c r="Q2823" s="27">
        <f>IF(O2823&gt;0,O2823,"")</f>
        <v/>
      </c>
      <c r="R2823" s="28">
        <f>IF(O2823&gt;0,P2823,"")</f>
        <v/>
      </c>
    </row>
    <row r="2824">
      <c r="A2824" t="inlineStr">
        <is>
          <t>490090</t>
        </is>
      </c>
      <c r="B2824" t="inlineStr">
        <is>
          <t>Southside Community Hospital, Inc</t>
        </is>
      </c>
      <c r="C2824" t="inlineStr">
        <is>
          <t>Virginia</t>
        </is>
      </c>
      <c r="D2824" t="inlineStr">
        <is>
          <t>VA</t>
        </is>
      </c>
      <c r="E2824" t="inlineStr">
        <is>
          <t>South Atlantic</t>
        </is>
      </c>
      <c r="F2824" t="inlineStr">
        <is>
          <t>Sole Community Hospital (SCH)</t>
        </is>
      </c>
      <c r="G2824" s="16" t="n">
        <v>0.925</v>
      </c>
      <c r="H2824" s="16" t="n">
        <v>0.9077</v>
      </c>
      <c r="I2824" s="16" t="n">
        <v>1.3805</v>
      </c>
      <c r="J2824" s="16" t="n">
        <v>1.366</v>
      </c>
      <c r="K2824" s="17" t="n">
        <v>773</v>
      </c>
      <c r="L2824" s="16" t="n">
        <v>1</v>
      </c>
      <c r="M2824" s="18" t="n">
        <v>6870815.233169828</v>
      </c>
      <c r="N2824" s="18" t="n">
        <v>6936459.096590227</v>
      </c>
      <c r="O2824" s="19" t="n">
        <v>65643.86342039891</v>
      </c>
      <c r="P2824" s="20" t="n">
        <v>0.00955401378041632</v>
      </c>
      <c r="Q2824" s="27">
        <f>IF(O2824&gt;0,O2824,"")</f>
        <v/>
      </c>
      <c r="R2824" s="28">
        <f>IF(O2824&gt;0,P2824,"")</f>
        <v/>
      </c>
    </row>
    <row r="2825">
      <c r="A2825" t="inlineStr">
        <is>
          <t>490092</t>
        </is>
      </c>
      <c r="B2825" t="inlineStr">
        <is>
          <t>Bon Secours Southampton Memorial Hospital</t>
        </is>
      </c>
      <c r="C2825" t="inlineStr">
        <is>
          <t>Virginia</t>
        </is>
      </c>
      <c r="D2825" t="inlineStr">
        <is>
          <t>VA</t>
        </is>
      </c>
      <c r="E2825" t="inlineStr">
        <is>
          <t>South Atlantic</t>
        </is>
      </c>
      <c r="F2825" t="inlineStr">
        <is>
          <t>Sole Community Hospital (SCH)</t>
        </is>
      </c>
      <c r="G2825" s="16" t="n">
        <v>0.925</v>
      </c>
      <c r="H2825" s="16" t="n">
        <v>0.9388</v>
      </c>
      <c r="I2825" s="16" t="n">
        <v>1.3377</v>
      </c>
      <c r="J2825" s="16" t="n">
        <v>1.3315</v>
      </c>
      <c r="K2825" s="17" t="n">
        <v>269</v>
      </c>
      <c r="L2825" s="16" t="n">
        <v>1</v>
      </c>
      <c r="M2825" s="18" t="n">
        <v>2316879.100616125</v>
      </c>
      <c r="N2825" s="18" t="n">
        <v>2401009.302355675</v>
      </c>
      <c r="O2825" s="19" t="n">
        <v>84130.20173954917</v>
      </c>
      <c r="P2825" s="20" t="n">
        <v>0.03631186526615762</v>
      </c>
      <c r="Q2825" s="27">
        <f>IF(O2825&gt;0,O2825,"")</f>
        <v/>
      </c>
      <c r="R2825" s="28">
        <f>IF(O2825&gt;0,P2825,"")</f>
        <v/>
      </c>
    </row>
    <row r="2826">
      <c r="A2826" t="inlineStr">
        <is>
          <t>490093</t>
        </is>
      </c>
      <c r="B2826" t="inlineStr">
        <is>
          <t>Sentara Careplex Hospital</t>
        </is>
      </c>
      <c r="C2826" t="inlineStr">
        <is>
          <t>Virginia</t>
        </is>
      </c>
      <c r="D2826" t="inlineStr">
        <is>
          <t>VA</t>
        </is>
      </c>
      <c r="E2826" t="inlineStr">
        <is>
          <t>South Atlantic</t>
        </is>
      </c>
      <c r="F2826" t="inlineStr">
        <is>
          <t>Rural Referral Center (RRC)</t>
        </is>
      </c>
      <c r="G2826" s="16" t="n">
        <v>0.925</v>
      </c>
      <c r="H2826" s="16" t="n">
        <v>0.9388</v>
      </c>
      <c r="I2826" s="16" t="n">
        <v>1.8767</v>
      </c>
      <c r="J2826" s="16" t="n">
        <v>1.8756</v>
      </c>
      <c r="K2826" s="17" t="n">
        <v>1986</v>
      </c>
      <c r="L2826" s="16" t="n">
        <v>1</v>
      </c>
      <c r="M2826" s="18" t="n">
        <v>23997525.57068574</v>
      </c>
      <c r="N2826" s="18" t="n">
        <v>24970075.76588338</v>
      </c>
      <c r="O2826" s="19" t="n">
        <v>972550.1951976456</v>
      </c>
      <c r="P2826" s="20" t="n">
        <v>0.0405271031937421</v>
      </c>
      <c r="Q2826" s="27">
        <f>IF(O2826&gt;0,O2826,"")</f>
        <v/>
      </c>
      <c r="R2826" s="28">
        <f>IF(O2826&gt;0,P2826,"")</f>
        <v/>
      </c>
    </row>
    <row r="2827">
      <c r="A2827" t="inlineStr">
        <is>
          <t>490094</t>
        </is>
      </c>
      <c r="B2827" t="inlineStr">
        <is>
          <t>Bon Secours Richmond Community Hospital</t>
        </is>
      </c>
      <c r="C2827" t="inlineStr">
        <is>
          <t>Virginia</t>
        </is>
      </c>
      <c r="D2827" t="inlineStr">
        <is>
          <t>VA</t>
        </is>
      </c>
      <c r="E2827" t="inlineStr">
        <is>
          <t>South Atlantic</t>
        </is>
      </c>
      <c r="F2827" t="inlineStr">
        <is>
          <t>IPPS</t>
        </is>
      </c>
      <c r="G2827" s="16" t="n">
        <v>0.925</v>
      </c>
      <c r="H2827" s="16" t="n">
        <v>0.9077</v>
      </c>
      <c r="I2827" s="16" t="n">
        <v>1.2885</v>
      </c>
      <c r="J2827" s="16" t="n">
        <v>1.26</v>
      </c>
      <c r="K2827" s="17" t="n">
        <v>141</v>
      </c>
      <c r="L2827" s="16" t="n">
        <v>1</v>
      </c>
      <c r="M2827" s="18" t="n">
        <v>1169757.667286347</v>
      </c>
      <c r="N2827" s="18" t="n">
        <v>1167071.044437371</v>
      </c>
      <c r="O2827" s="19" t="n">
        <v>-2686.622848976636</v>
      </c>
      <c r="P2827" s="20" t="n">
        <v>-0.002296734549480814</v>
      </c>
      <c r="Q2827" s="27">
        <f>IF(O2827&gt;0,O2827,"")</f>
        <v/>
      </c>
      <c r="R2827" s="28">
        <f>IF(O2827&gt;0,P2827,"")</f>
        <v/>
      </c>
    </row>
    <row r="2828">
      <c r="A2828" t="inlineStr">
        <is>
          <t>490097</t>
        </is>
      </c>
      <c r="B2828" t="inlineStr">
        <is>
          <t>Southern Virginia Regional Medical Center</t>
        </is>
      </c>
      <c r="C2828" t="inlineStr">
        <is>
          <t>Virginia</t>
        </is>
      </c>
      <c r="D2828" t="inlineStr">
        <is>
          <t>VA</t>
        </is>
      </c>
      <c r="E2828" t="inlineStr">
        <is>
          <t>South Atlantic</t>
        </is>
      </c>
      <c r="F2828" t="inlineStr">
        <is>
          <t>IPPS</t>
        </is>
      </c>
      <c r="G2828" s="16" t="n">
        <v>0.925</v>
      </c>
      <c r="H2828" s="16" t="n">
        <v>0.9077</v>
      </c>
      <c r="I2828" s="16" t="n">
        <v>1.2604</v>
      </c>
      <c r="J2828" s="16" t="n">
        <v>1.2467</v>
      </c>
      <c r="K2828" s="17" t="n">
        <v>125</v>
      </c>
      <c r="L2828" s="16" t="n">
        <v>1</v>
      </c>
      <c r="M2828" s="18" t="n">
        <v>1014403.57819425</v>
      </c>
      <c r="N2828" s="18" t="n">
        <v>1023716.277651181</v>
      </c>
      <c r="O2828" s="19" t="n">
        <v>9312.699456930743</v>
      </c>
      <c r="P2828" s="20" t="n">
        <v>0.009180467870103902</v>
      </c>
      <c r="Q2828" s="27">
        <f>IF(O2828&gt;0,O2828,"")</f>
        <v/>
      </c>
      <c r="R2828" s="28">
        <f>IF(O2828&gt;0,P2828,"")</f>
        <v/>
      </c>
    </row>
    <row r="2829">
      <c r="A2829" t="inlineStr">
        <is>
          <t>490098</t>
        </is>
      </c>
      <c r="B2829" t="inlineStr">
        <is>
          <t>Community Memorial Hospital</t>
        </is>
      </c>
      <c r="C2829" t="inlineStr">
        <is>
          <t>Virginia</t>
        </is>
      </c>
      <c r="D2829" t="inlineStr">
        <is>
          <t>VA</t>
        </is>
      </c>
      <c r="E2829" t="inlineStr">
        <is>
          <t>South Atlantic</t>
        </is>
      </c>
      <c r="F2829" t="inlineStr">
        <is>
          <t>Sole Community Hospital (SCH)</t>
        </is>
      </c>
      <c r="G2829" s="16" t="n">
        <v>0.9278</v>
      </c>
      <c r="H2829" s="16" t="n">
        <v>0.9077</v>
      </c>
      <c r="I2829" s="16" t="n">
        <v>1.3754</v>
      </c>
      <c r="J2829" s="16" t="n">
        <v>1.3618</v>
      </c>
      <c r="K2829" s="17" t="n">
        <v>1107</v>
      </c>
      <c r="L2829" s="16" t="n">
        <v>1</v>
      </c>
      <c r="M2829" s="18" t="n">
        <v>9821074.145466151</v>
      </c>
      <c r="N2829" s="18" t="n">
        <v>9903041.228101408</v>
      </c>
      <c r="O2829" s="19" t="n">
        <v>81967.08263525739</v>
      </c>
      <c r="P2829" s="20" t="n">
        <v>0.008346040506485443</v>
      </c>
      <c r="Q2829" s="27">
        <f>IF(O2829&gt;0,O2829,"")</f>
        <v/>
      </c>
      <c r="R2829" s="28">
        <f>IF(O2829&gt;0,P2829,"")</f>
        <v/>
      </c>
    </row>
    <row r="2830">
      <c r="A2830" t="inlineStr">
        <is>
          <t>490101</t>
        </is>
      </c>
      <c r="B2830" t="inlineStr">
        <is>
          <t>Inova Fair Oaks Hospital</t>
        </is>
      </c>
      <c r="C2830" t="inlineStr">
        <is>
          <t>Virginia</t>
        </is>
      </c>
      <c r="D2830" t="inlineStr">
        <is>
          <t>VA</t>
        </is>
      </c>
      <c r="E2830" t="inlineStr">
        <is>
          <t>South Atlantic</t>
        </is>
      </c>
      <c r="F2830" t="inlineStr">
        <is>
          <t>IPPS</t>
        </is>
      </c>
      <c r="G2830" s="16" t="n">
        <v>1.0211</v>
      </c>
      <c r="H2830" s="16" t="n">
        <v>1.0602</v>
      </c>
      <c r="I2830" s="16" t="n">
        <v>1.7193</v>
      </c>
      <c r="J2830" s="16" t="n">
        <v>1.7113</v>
      </c>
      <c r="K2830" s="17" t="n">
        <v>2822</v>
      </c>
      <c r="L2830" s="16" t="n">
        <v>1</v>
      </c>
      <c r="M2830" s="18" t="n">
        <v>33219003.46498166</v>
      </c>
      <c r="N2830" s="18" t="n">
        <v>34986831.20239113</v>
      </c>
      <c r="O2830" s="19" t="n">
        <v>1767827.737409476</v>
      </c>
      <c r="P2830" s="20" t="n">
        <v>0.05321736214251761</v>
      </c>
      <c r="Q2830" s="27">
        <f>IF(O2830&gt;0,O2830,"")</f>
        <v/>
      </c>
      <c r="R2830" s="28">
        <f>IF(O2830&gt;0,P2830,"")</f>
        <v/>
      </c>
    </row>
    <row r="2831">
      <c r="A2831" t="inlineStr">
        <is>
          <t>490104</t>
        </is>
      </c>
      <c r="B2831" t="inlineStr">
        <is>
          <t>Hiram W Davis Medical Center</t>
        </is>
      </c>
      <c r="C2831" t="inlineStr">
        <is>
          <t>Virginia</t>
        </is>
      </c>
      <c r="D2831" t="inlineStr">
        <is>
          <t>VA</t>
        </is>
      </c>
      <c r="E2831" t="inlineStr">
        <is>
          <t>South Atlantic</t>
        </is>
      </c>
      <c r="F2831" t="inlineStr">
        <is>
          <t>IPPS</t>
        </is>
      </c>
      <c r="G2831" s="16" t="n">
        <v>0.925</v>
      </c>
      <c r="H2831" s="16" t="n">
        <v>0.9077</v>
      </c>
      <c r="I2831" s="16" t="n">
        <v>0.7695</v>
      </c>
      <c r="J2831" s="16" t="n">
        <v>0.7566000000000001</v>
      </c>
      <c r="K2831" s="17" t="n">
        <v>11</v>
      </c>
      <c r="L2831" s="16" t="n">
        <v>1</v>
      </c>
      <c r="M2831" s="18" t="n">
        <v>54499.64511345749</v>
      </c>
      <c r="N2831" s="18" t="n">
        <v>54672.21363522718</v>
      </c>
      <c r="O2831" s="19" t="n">
        <v>172.5685217696955</v>
      </c>
      <c r="P2831" s="20" t="n">
        <v>0.003166415513540354</v>
      </c>
      <c r="Q2831" s="27">
        <f>IF(O2831&gt;0,O2831,"")</f>
        <v/>
      </c>
      <c r="R2831" s="28">
        <f>IF(O2831&gt;0,P2831,"")</f>
        <v/>
      </c>
    </row>
    <row r="2832">
      <c r="A2832" t="inlineStr">
        <is>
          <t>490107</t>
        </is>
      </c>
      <c r="B2832" t="inlineStr">
        <is>
          <t>Reston Hospital Center</t>
        </is>
      </c>
      <c r="C2832" t="inlineStr">
        <is>
          <t>Virginia</t>
        </is>
      </c>
      <c r="D2832" t="inlineStr">
        <is>
          <t>VA</t>
        </is>
      </c>
      <c r="E2832" t="inlineStr">
        <is>
          <t>South Atlantic</t>
        </is>
      </c>
      <c r="F2832" t="inlineStr">
        <is>
          <t>IPPS</t>
        </is>
      </c>
      <c r="G2832" s="16" t="n">
        <v>1.06</v>
      </c>
      <c r="H2832" s="16" t="n">
        <v>1.0602</v>
      </c>
      <c r="I2832" s="16" t="n">
        <v>2.0047</v>
      </c>
      <c r="J2832" s="16" t="n">
        <v>2.0073</v>
      </c>
      <c r="K2832" s="17" t="n">
        <v>2915</v>
      </c>
      <c r="L2832" s="16" t="n">
        <v>1</v>
      </c>
      <c r="M2832" s="18" t="n">
        <v>41022855.55846388</v>
      </c>
      <c r="N2832" s="18" t="n">
        <v>42390866.46934117</v>
      </c>
      <c r="O2832" s="19" t="n">
        <v>1368010.910877295</v>
      </c>
      <c r="P2832" s="20" t="n">
        <v>0.03334753010861637</v>
      </c>
      <c r="Q2832" s="27">
        <f>IF(O2832&gt;0,O2832,"")</f>
        <v/>
      </c>
      <c r="R2832" s="28">
        <f>IF(O2832&gt;0,P2832,"")</f>
        <v/>
      </c>
    </row>
    <row r="2833">
      <c r="A2833" t="inlineStr">
        <is>
          <t>490110</t>
        </is>
      </c>
      <c r="B2833" t="inlineStr">
        <is>
          <t>Lewisgale Hospital Montgomery</t>
        </is>
      </c>
      <c r="C2833" t="inlineStr">
        <is>
          <t>Virginia</t>
        </is>
      </c>
      <c r="D2833" t="inlineStr">
        <is>
          <t>VA</t>
        </is>
      </c>
      <c r="E2833" t="inlineStr">
        <is>
          <t>South Atlantic</t>
        </is>
      </c>
      <c r="F2833" t="inlineStr">
        <is>
          <t>IPPS</t>
        </is>
      </c>
      <c r="G2833" s="16" t="n">
        <v>0.925</v>
      </c>
      <c r="H2833" s="16" t="n">
        <v>0.9077</v>
      </c>
      <c r="I2833" s="16" t="n">
        <v>1.5901</v>
      </c>
      <c r="J2833" s="16" t="n">
        <v>1.5793</v>
      </c>
      <c r="K2833" s="17" t="n">
        <v>1471</v>
      </c>
      <c r="L2833" s="16" t="n">
        <v>1</v>
      </c>
      <c r="M2833" s="18" t="n">
        <v>15060156.16483086</v>
      </c>
      <c r="N2833" s="18" t="n">
        <v>15261068.59735445</v>
      </c>
      <c r="O2833" s="19" t="n">
        <v>200912.4325235877</v>
      </c>
      <c r="P2833" s="20" t="n">
        <v>0.01334066063622682</v>
      </c>
      <c r="Q2833" s="27">
        <f>IF(O2833&gt;0,O2833,"")</f>
        <v/>
      </c>
      <c r="R2833" s="28">
        <f>IF(O2833&gt;0,P2833,"")</f>
        <v/>
      </c>
    </row>
    <row r="2834">
      <c r="A2834" t="inlineStr">
        <is>
          <t>490111</t>
        </is>
      </c>
      <c r="B2834" t="inlineStr">
        <is>
          <t>Wythe County Community Hospital</t>
        </is>
      </c>
      <c r="C2834" t="inlineStr">
        <is>
          <t>Virginia</t>
        </is>
      </c>
      <c r="D2834" t="inlineStr">
        <is>
          <t>VA</t>
        </is>
      </c>
      <c r="E2834" t="inlineStr">
        <is>
          <t>South Atlantic</t>
        </is>
      </c>
      <c r="F2834" t="inlineStr">
        <is>
          <t>Sole Community Hospital (SCH)</t>
        </is>
      </c>
      <c r="G2834" s="16" t="n">
        <v>0.925</v>
      </c>
      <c r="H2834" s="16" t="n">
        <v>0.9077</v>
      </c>
      <c r="I2834" s="16" t="n">
        <v>1.4061</v>
      </c>
      <c r="J2834" s="16" t="n">
        <v>1.3923</v>
      </c>
      <c r="K2834" s="17" t="n">
        <v>384</v>
      </c>
      <c r="L2834" s="16" t="n">
        <v>1</v>
      </c>
      <c r="M2834" s="18" t="n">
        <v>3476480.498754623</v>
      </c>
      <c r="N2834" s="18" t="n">
        <v>3512138.904791952</v>
      </c>
      <c r="O2834" s="19" t="n">
        <v>35658.40603732876</v>
      </c>
      <c r="P2834" s="20" t="n">
        <v>0.01025704187039238</v>
      </c>
      <c r="Q2834" s="27">
        <f>IF(O2834&gt;0,O2834,"")</f>
        <v/>
      </c>
      <c r="R2834" s="28">
        <f>IF(O2834&gt;0,P2834,"")</f>
        <v/>
      </c>
    </row>
    <row r="2835">
      <c r="A2835" t="inlineStr">
        <is>
          <t>490112</t>
        </is>
      </c>
      <c r="B2835" t="inlineStr">
        <is>
          <t>Cjw Medical Center</t>
        </is>
      </c>
      <c r="C2835" t="inlineStr">
        <is>
          <t>Virginia</t>
        </is>
      </c>
      <c r="D2835" t="inlineStr">
        <is>
          <t>VA</t>
        </is>
      </c>
      <c r="E2835" t="inlineStr">
        <is>
          <t>South Atlantic</t>
        </is>
      </c>
      <c r="F2835" t="inlineStr">
        <is>
          <t>Rural Referral Center (RRC)</t>
        </is>
      </c>
      <c r="G2835" s="16" t="n">
        <v>0.97</v>
      </c>
      <c r="H2835" s="16" t="n">
        <v>0.9812</v>
      </c>
      <c r="I2835" s="16" t="n">
        <v>1.9734</v>
      </c>
      <c r="J2835" s="16" t="n">
        <v>1.9839</v>
      </c>
      <c r="K2835" s="17" t="n">
        <v>8989</v>
      </c>
      <c r="L2835" s="16" t="n">
        <v>1</v>
      </c>
      <c r="M2835" s="18" t="n">
        <v>117555844.4414758</v>
      </c>
      <c r="N2835" s="18" t="n">
        <v>122811582.453734</v>
      </c>
      <c r="O2835" s="19" t="n">
        <v>5255738.012258172</v>
      </c>
      <c r="P2835" s="20" t="n">
        <v>0.0447084365497004</v>
      </c>
      <c r="Q2835" s="27">
        <f>IF(O2835&gt;0,O2835,"")</f>
        <v/>
      </c>
      <c r="R2835" s="28">
        <f>IF(O2835&gt;0,P2835,"")</f>
        <v/>
      </c>
    </row>
    <row r="2836">
      <c r="A2836" t="inlineStr">
        <is>
          <t>490113</t>
        </is>
      </c>
      <c r="B2836" t="inlineStr">
        <is>
          <t>Sentara Northern Virginia Medical Center</t>
        </is>
      </c>
      <c r="C2836" t="inlineStr">
        <is>
          <t>Virginia</t>
        </is>
      </c>
      <c r="D2836" t="inlineStr">
        <is>
          <t>VA</t>
        </is>
      </c>
      <c r="E2836" t="inlineStr">
        <is>
          <t>South Atlantic</t>
        </is>
      </c>
      <c r="F2836" t="inlineStr">
        <is>
          <t>Rural Referral Center (RRC)</t>
        </is>
      </c>
      <c r="G2836" s="16" t="n">
        <v>0.925</v>
      </c>
      <c r="H2836" s="16" t="n">
        <v>1.0602</v>
      </c>
      <c r="I2836" s="16" t="n">
        <v>1.6949</v>
      </c>
      <c r="J2836" s="16" t="n">
        <v>1.6822</v>
      </c>
      <c r="K2836" s="17" t="n">
        <v>2473</v>
      </c>
      <c r="L2836" s="16" t="n">
        <v>1</v>
      </c>
      <c r="M2836" s="18" t="n">
        <v>26987369.85615479</v>
      </c>
      <c r="N2836" s="18" t="n">
        <v>30138608.35331772</v>
      </c>
      <c r="O2836" s="19" t="n">
        <v>3151238.497162927</v>
      </c>
      <c r="P2836" s="20" t="n">
        <v>0.1167671586360332</v>
      </c>
      <c r="Q2836" s="27">
        <f>IF(O2836&gt;0,O2836,"")</f>
        <v/>
      </c>
      <c r="R2836" s="28">
        <f>IF(O2836&gt;0,P2836,"")</f>
        <v/>
      </c>
    </row>
    <row r="2837">
      <c r="A2837" t="inlineStr">
        <is>
          <t>490114</t>
        </is>
      </c>
      <c r="B2837" t="inlineStr">
        <is>
          <t>Lonesome Pine Hospital</t>
        </is>
      </c>
      <c r="C2837" t="inlineStr">
        <is>
          <t>Virginia</t>
        </is>
      </c>
      <c r="D2837" t="inlineStr">
        <is>
          <t>VA</t>
        </is>
      </c>
      <c r="E2837" t="inlineStr">
        <is>
          <t>South Atlantic</t>
        </is>
      </c>
      <c r="F2837" t="inlineStr">
        <is>
          <t>Sole Community Hospital (SCH)</t>
        </is>
      </c>
      <c r="G2837" s="16" t="n">
        <v>0.925</v>
      </c>
      <c r="H2837" s="16" t="n">
        <v>0.9077</v>
      </c>
      <c r="I2837" s="16" t="n">
        <v>1.3982</v>
      </c>
      <c r="J2837" s="16" t="n">
        <v>1.3858</v>
      </c>
      <c r="K2837" s="17" t="n">
        <v>679</v>
      </c>
      <c r="L2837" s="16" t="n">
        <v>1</v>
      </c>
      <c r="M2837" s="18" t="n">
        <v>6112676.847846303</v>
      </c>
      <c r="N2837" s="18" t="n">
        <v>6181273.608273716</v>
      </c>
      <c r="O2837" s="19" t="n">
        <v>68596.76042741258</v>
      </c>
      <c r="P2837" s="20" t="n">
        <v>0.01122204921589818</v>
      </c>
      <c r="Q2837" s="27">
        <f>IF(O2837&gt;0,O2837,"")</f>
        <v/>
      </c>
      <c r="R2837" s="28">
        <f>IF(O2837&gt;0,P2837,"")</f>
        <v/>
      </c>
    </row>
    <row r="2838">
      <c r="A2838" t="inlineStr">
        <is>
          <t>490115</t>
        </is>
      </c>
      <c r="B2838" t="inlineStr">
        <is>
          <t>Twin County Regional Hospital</t>
        </is>
      </c>
      <c r="C2838" t="inlineStr">
        <is>
          <t>Virginia</t>
        </is>
      </c>
      <c r="D2838" t="inlineStr">
        <is>
          <t>VA</t>
        </is>
      </c>
      <c r="E2838" t="inlineStr">
        <is>
          <t>South Atlantic</t>
        </is>
      </c>
      <c r="F2838" t="inlineStr">
        <is>
          <t>Sole Community Hospital (SCH)</t>
        </is>
      </c>
      <c r="G2838" s="16" t="n">
        <v>0.925</v>
      </c>
      <c r="H2838" s="16" t="n">
        <v>0.9077</v>
      </c>
      <c r="I2838" s="16" t="n">
        <v>1.5734</v>
      </c>
      <c r="J2838" s="16" t="n">
        <v>1.5589</v>
      </c>
      <c r="K2838" s="17" t="n">
        <v>460</v>
      </c>
      <c r="L2838" s="16" t="n">
        <v>1</v>
      </c>
      <c r="M2838" s="18" t="n">
        <v>4660036.758922139</v>
      </c>
      <c r="N2838" s="18" t="n">
        <v>4710681.321286569</v>
      </c>
      <c r="O2838" s="19" t="n">
        <v>50644.56236443017</v>
      </c>
      <c r="P2838" s="20" t="n">
        <v>0.01086784611032643</v>
      </c>
      <c r="Q2838" s="27">
        <f>IF(O2838&gt;0,O2838,"")</f>
        <v/>
      </c>
      <c r="R2838" s="28">
        <f>IF(O2838&gt;0,P2838,"")</f>
        <v/>
      </c>
    </row>
    <row r="2839">
      <c r="A2839" t="inlineStr">
        <is>
          <t>490116</t>
        </is>
      </c>
      <c r="B2839" t="inlineStr">
        <is>
          <t>Lewisgale Hospital Pulaski</t>
        </is>
      </c>
      <c r="C2839" t="inlineStr">
        <is>
          <t>Virginia</t>
        </is>
      </c>
      <c r="D2839" t="inlineStr">
        <is>
          <t>VA</t>
        </is>
      </c>
      <c r="E2839" t="inlineStr">
        <is>
          <t>South Atlantic</t>
        </is>
      </c>
      <c r="F2839" t="inlineStr">
        <is>
          <t>IPPS</t>
        </is>
      </c>
      <c r="G2839" s="16" t="n">
        <v>0.925</v>
      </c>
      <c r="H2839" s="16" t="n">
        <v>0.9077</v>
      </c>
      <c r="I2839" s="16" t="n">
        <v>1.4273</v>
      </c>
      <c r="J2839" s="16" t="n">
        <v>1.4103</v>
      </c>
      <c r="K2839" s="17" t="n">
        <v>339</v>
      </c>
      <c r="L2839" s="16" t="n">
        <v>1</v>
      </c>
      <c r="M2839" s="18" t="n">
        <v>3115353.468778834</v>
      </c>
      <c r="N2839" s="18" t="n">
        <v>3140644.937835406</v>
      </c>
      <c r="O2839" s="19" t="n">
        <v>25291.46905657183</v>
      </c>
      <c r="P2839" s="20" t="n">
        <v>0.008118330491238177</v>
      </c>
      <c r="Q2839" s="27">
        <f>IF(O2839&gt;0,O2839,"")</f>
        <v/>
      </c>
      <c r="R2839" s="28">
        <f>IF(O2839&gt;0,P2839,"")</f>
        <v/>
      </c>
    </row>
    <row r="2840">
      <c r="A2840" t="inlineStr">
        <is>
          <t>490117</t>
        </is>
      </c>
      <c r="B2840" t="inlineStr">
        <is>
          <t>Carilion Tazewell Community Hospital</t>
        </is>
      </c>
      <c r="C2840" t="inlineStr">
        <is>
          <t>Virginia</t>
        </is>
      </c>
      <c r="D2840" t="inlineStr">
        <is>
          <t>VA</t>
        </is>
      </c>
      <c r="E2840" t="inlineStr">
        <is>
          <t>South Atlantic</t>
        </is>
      </c>
      <c r="F2840" t="inlineStr">
        <is>
          <t>IPPS</t>
        </is>
      </c>
      <c r="G2840" s="16" t="n">
        <v>0.925</v>
      </c>
      <c r="H2840" s="16" t="n">
        <v>0.9077</v>
      </c>
      <c r="I2840" s="16" t="n">
        <v>1.2126</v>
      </c>
      <c r="J2840" s="16" t="n">
        <v>1.197</v>
      </c>
      <c r="K2840" s="17" t="n">
        <v>169</v>
      </c>
      <c r="L2840" s="16" t="n">
        <v>1</v>
      </c>
      <c r="M2840" s="18" t="n">
        <v>1319461.229052369</v>
      </c>
      <c r="N2840" s="18" t="n">
        <v>1328888.341733474</v>
      </c>
      <c r="O2840" s="19" t="n">
        <v>9427.1126811055</v>
      </c>
      <c r="P2840" s="20" t="n">
        <v>0.007144668197546063</v>
      </c>
      <c r="Q2840" s="27">
        <f>IF(O2840&gt;0,O2840,"")</f>
        <v/>
      </c>
      <c r="R2840" s="28">
        <f>IF(O2840&gt;0,P2840,"")</f>
        <v/>
      </c>
    </row>
    <row r="2841">
      <c r="A2841" t="inlineStr">
        <is>
          <t>490118</t>
        </is>
      </c>
      <c r="B2841" t="inlineStr">
        <is>
          <t>Henrico Doctors' Hospital</t>
        </is>
      </c>
      <c r="C2841" t="inlineStr">
        <is>
          <t>Virginia</t>
        </is>
      </c>
      <c r="D2841" t="inlineStr">
        <is>
          <t>VA</t>
        </is>
      </c>
      <c r="E2841" t="inlineStr">
        <is>
          <t>South Atlantic</t>
        </is>
      </c>
      <c r="F2841" t="inlineStr">
        <is>
          <t>IPPS</t>
        </is>
      </c>
      <c r="G2841" s="16" t="n">
        <v>0.97</v>
      </c>
      <c r="H2841" s="16" t="n">
        <v>0.9812</v>
      </c>
      <c r="I2841" s="16" t="n">
        <v>1.9672</v>
      </c>
      <c r="J2841" s="16" t="n">
        <v>1.9694</v>
      </c>
      <c r="K2841" s="17" t="n">
        <v>5802</v>
      </c>
      <c r="L2841" s="16" t="n">
        <v>1</v>
      </c>
      <c r="M2841" s="18" t="n">
        <v>75638683.52125566</v>
      </c>
      <c r="N2841" s="18" t="n">
        <v>78690051.14435162</v>
      </c>
      <c r="O2841" s="19" t="n">
        <v>3051367.623095959</v>
      </c>
      <c r="P2841" s="20" t="n">
        <v>0.04034136345377398</v>
      </c>
      <c r="Q2841" s="27">
        <f>IF(O2841&gt;0,O2841,"")</f>
        <v/>
      </c>
      <c r="R2841" s="28">
        <f>IF(O2841&gt;0,P2841,"")</f>
        <v/>
      </c>
    </row>
    <row r="2842">
      <c r="A2842" t="inlineStr">
        <is>
          <t>490119</t>
        </is>
      </c>
      <c r="B2842" t="inlineStr">
        <is>
          <t>Sentara Princess Anne Hospital</t>
        </is>
      </c>
      <c r="C2842" t="inlineStr">
        <is>
          <t>Virginia</t>
        </is>
      </c>
      <c r="D2842" t="inlineStr">
        <is>
          <t>VA</t>
        </is>
      </c>
      <c r="E2842" t="inlineStr">
        <is>
          <t>South Atlantic</t>
        </is>
      </c>
      <c r="F2842" t="inlineStr">
        <is>
          <t>Rural Referral Center (RRC)</t>
        </is>
      </c>
      <c r="G2842" s="16" t="n">
        <v>0.925</v>
      </c>
      <c r="H2842" s="16" t="n">
        <v>0.9388</v>
      </c>
      <c r="I2842" s="16" t="n">
        <v>1.7816</v>
      </c>
      <c r="J2842" s="16" t="n">
        <v>1.7753</v>
      </c>
      <c r="K2842" s="17" t="n">
        <v>4159</v>
      </c>
      <c r="L2842" s="16" t="n">
        <v>1</v>
      </c>
      <c r="M2842" s="18" t="n">
        <v>47708030.62275045</v>
      </c>
      <c r="N2842" s="18" t="n">
        <v>49494969.99747097</v>
      </c>
      <c r="O2842" s="19" t="n">
        <v>1786939.374720529</v>
      </c>
      <c r="P2842" s="20" t="n">
        <v>0.03745573546832583</v>
      </c>
      <c r="Q2842" s="27">
        <f>IF(O2842&gt;0,O2842,"")</f>
        <v/>
      </c>
      <c r="R2842" s="28">
        <f>IF(O2842&gt;0,P2842,"")</f>
        <v/>
      </c>
    </row>
    <row r="2843">
      <c r="A2843" t="inlineStr">
        <is>
          <t>490120</t>
        </is>
      </c>
      <c r="B2843" t="inlineStr">
        <is>
          <t>Chesapeake General Hospital, Chesapeake Reg Mc</t>
        </is>
      </c>
      <c r="C2843" t="inlineStr">
        <is>
          <t>Virginia</t>
        </is>
      </c>
      <c r="D2843" t="inlineStr">
        <is>
          <t>VA</t>
        </is>
      </c>
      <c r="E2843" t="inlineStr">
        <is>
          <t>South Atlantic</t>
        </is>
      </c>
      <c r="F2843" t="inlineStr">
        <is>
          <t>Rural Referral Center (RRC)</t>
        </is>
      </c>
      <c r="G2843" s="16" t="n">
        <v>0.925</v>
      </c>
      <c r="H2843" s="16" t="n">
        <v>0.9388</v>
      </c>
      <c r="I2843" s="16" t="n">
        <v>1.798</v>
      </c>
      <c r="J2843" s="16" t="n">
        <v>1.7924</v>
      </c>
      <c r="K2843" s="17" t="n">
        <v>4447</v>
      </c>
      <c r="L2843" s="16" t="n">
        <v>1</v>
      </c>
      <c r="M2843" s="18" t="n">
        <v>51481261.67305131</v>
      </c>
      <c r="N2843" s="18" t="n">
        <v>53432126.24619816</v>
      </c>
      <c r="O2843" s="19" t="n">
        <v>1950864.57314685</v>
      </c>
      <c r="P2843" s="20" t="n">
        <v>0.03789465350590001</v>
      </c>
      <c r="Q2843" s="27">
        <f>IF(O2843&gt;0,O2843,"")</f>
        <v/>
      </c>
      <c r="R2843" s="28">
        <f>IF(O2843&gt;0,P2843,"")</f>
        <v/>
      </c>
    </row>
    <row r="2844">
      <c r="A2844" t="inlineStr">
        <is>
          <t>490122</t>
        </is>
      </c>
      <c r="B2844" t="inlineStr">
        <is>
          <t>Inova Mount Vernon Hospital</t>
        </is>
      </c>
      <c r="C2844" t="inlineStr">
        <is>
          <t>Virginia</t>
        </is>
      </c>
      <c r="D2844" t="inlineStr">
        <is>
          <t>VA</t>
        </is>
      </c>
      <c r="E2844" t="inlineStr">
        <is>
          <t>South Atlantic</t>
        </is>
      </c>
      <c r="F2844" t="inlineStr">
        <is>
          <t>IPPS</t>
        </is>
      </c>
      <c r="G2844" s="16" t="n">
        <v>1.1019</v>
      </c>
      <c r="H2844" s="16" t="n">
        <v>1.0602</v>
      </c>
      <c r="I2844" s="16" t="n">
        <v>1.7555</v>
      </c>
      <c r="J2844" s="16" t="n">
        <v>1.7524</v>
      </c>
      <c r="K2844" s="17" t="n">
        <v>1874</v>
      </c>
      <c r="L2844" s="16" t="n">
        <v>1</v>
      </c>
      <c r="M2844" s="18" t="n">
        <v>23708816.70561625</v>
      </c>
      <c r="N2844" s="18" t="n">
        <v>23791634.58987677</v>
      </c>
      <c r="O2844" s="19" t="n">
        <v>82817.88426052779</v>
      </c>
      <c r="P2844" s="20" t="n">
        <v>0.003493126008305152</v>
      </c>
      <c r="Q2844" s="27">
        <f>IF(O2844&gt;0,O2844,"")</f>
        <v/>
      </c>
      <c r="R2844" s="28">
        <f>IF(O2844&gt;0,P2844,"")</f>
        <v/>
      </c>
    </row>
    <row r="2845">
      <c r="A2845" t="inlineStr">
        <is>
          <t>490126</t>
        </is>
      </c>
      <c r="B2845" t="inlineStr">
        <is>
          <t>Lewisgale Hospital Alleghany</t>
        </is>
      </c>
      <c r="C2845" t="inlineStr">
        <is>
          <t>Virginia</t>
        </is>
      </c>
      <c r="D2845" t="inlineStr">
        <is>
          <t>VA</t>
        </is>
      </c>
      <c r="E2845" t="inlineStr">
        <is>
          <t>South Atlantic</t>
        </is>
      </c>
      <c r="F2845" t="inlineStr">
        <is>
          <t>Sole Community Hospital (SCH)</t>
        </is>
      </c>
      <c r="G2845" s="16" t="n">
        <v>0.925</v>
      </c>
      <c r="H2845" s="16" t="n">
        <v>0.9077</v>
      </c>
      <c r="I2845" s="16" t="n">
        <v>1.3651</v>
      </c>
      <c r="J2845" s="16" t="n">
        <v>1.3467</v>
      </c>
      <c r="K2845" s="17" t="n">
        <v>486</v>
      </c>
      <c r="L2845" s="16" t="n">
        <v>1</v>
      </c>
      <c r="M2845" s="18" t="n">
        <v>4271624.815945311</v>
      </c>
      <c r="N2845" s="18" t="n">
        <v>4299468.443736859</v>
      </c>
      <c r="O2845" s="19" t="n">
        <v>27843.62779154722</v>
      </c>
      <c r="P2845" s="20" t="n">
        <v>0.006518275595649525</v>
      </c>
      <c r="Q2845" s="27">
        <f>IF(O2845&gt;0,O2845,"")</f>
        <v/>
      </c>
      <c r="R2845" s="28">
        <f>IF(O2845&gt;0,P2845,"")</f>
        <v/>
      </c>
    </row>
    <row r="2846">
      <c r="A2846" t="inlineStr">
        <is>
          <t>490127</t>
        </is>
      </c>
      <c r="B2846" t="inlineStr">
        <is>
          <t>Buchanan General Hospital</t>
        </is>
      </c>
      <c r="C2846" t="inlineStr">
        <is>
          <t>Virginia</t>
        </is>
      </c>
      <c r="D2846" t="inlineStr">
        <is>
          <t>VA</t>
        </is>
      </c>
      <c r="E2846" t="inlineStr">
        <is>
          <t>South Atlantic</t>
        </is>
      </c>
      <c r="F2846" t="inlineStr">
        <is>
          <t>Sole Community Hospital (SCH)</t>
        </is>
      </c>
      <c r="G2846" s="16" t="n">
        <v>0.925</v>
      </c>
      <c r="H2846" s="16" t="n">
        <v>0.9077</v>
      </c>
      <c r="I2846" s="16" t="n">
        <v>1.123</v>
      </c>
      <c r="J2846" s="16" t="n">
        <v>1.1041</v>
      </c>
      <c r="K2846" s="17" t="n">
        <v>219</v>
      </c>
      <c r="L2846" s="16" t="n">
        <v>1</v>
      </c>
      <c r="M2846" s="18" t="n">
        <v>1583493.321550995</v>
      </c>
      <c r="N2846" s="18" t="n">
        <v>1588401.033973674</v>
      </c>
      <c r="O2846" s="19" t="n">
        <v>4907.712422678946</v>
      </c>
      <c r="P2846" s="20" t="n">
        <v>0.003099294677082664</v>
      </c>
      <c r="Q2846" s="27">
        <f>IF(O2846&gt;0,O2846,"")</f>
        <v/>
      </c>
      <c r="R2846" s="28">
        <f>IF(O2846&gt;0,P2846,"")</f>
        <v/>
      </c>
    </row>
    <row r="2847">
      <c r="A2847" t="inlineStr">
        <is>
          <t>490130</t>
        </is>
      </c>
      <c r="B2847" t="inlineStr">
        <is>
          <t>Riverside Walter Reed Hospital</t>
        </is>
      </c>
      <c r="C2847" t="inlineStr">
        <is>
          <t>Virginia</t>
        </is>
      </c>
      <c r="D2847" t="inlineStr">
        <is>
          <t>VA</t>
        </is>
      </c>
      <c r="E2847" t="inlineStr">
        <is>
          <t>South Atlantic</t>
        </is>
      </c>
      <c r="F2847" t="inlineStr">
        <is>
          <t>IPPS</t>
        </is>
      </c>
      <c r="G2847" s="16" t="n">
        <v>0.925</v>
      </c>
      <c r="H2847" s="16" t="n">
        <v>0.9388</v>
      </c>
      <c r="I2847" s="16" t="n">
        <v>1.5344</v>
      </c>
      <c r="J2847" s="16" t="n">
        <v>1.5219</v>
      </c>
      <c r="K2847" s="17" t="n">
        <v>879</v>
      </c>
      <c r="L2847" s="16" t="n">
        <v>1</v>
      </c>
      <c r="M2847" s="18" t="n">
        <v>8684000.301397176</v>
      </c>
      <c r="N2847" s="18" t="n">
        <v>8967582.566346295</v>
      </c>
      <c r="O2847" s="19" t="n">
        <v>283582.2649491187</v>
      </c>
      <c r="P2847" s="20" t="n">
        <v>0.03265571799939861</v>
      </c>
      <c r="Q2847" s="27">
        <f>IF(O2847&gt;0,O2847,"")</f>
        <v/>
      </c>
      <c r="R2847" s="28">
        <f>IF(O2847&gt;0,P2847,"")</f>
        <v/>
      </c>
    </row>
    <row r="2848">
      <c r="A2848" t="inlineStr">
        <is>
          <t>490136</t>
        </is>
      </c>
      <c r="B2848" t="inlineStr">
        <is>
          <t>Bon Secours St Francis Medical Center</t>
        </is>
      </c>
      <c r="C2848" t="inlineStr">
        <is>
          <t>Virginia</t>
        </is>
      </c>
      <c r="D2848" t="inlineStr">
        <is>
          <t>VA</t>
        </is>
      </c>
      <c r="E2848" t="inlineStr">
        <is>
          <t>South Atlantic</t>
        </is>
      </c>
      <c r="F2848" t="inlineStr">
        <is>
          <t>IPPS</t>
        </is>
      </c>
      <c r="G2848" s="16" t="n">
        <v>0.925</v>
      </c>
      <c r="H2848" s="16" t="n">
        <v>0.9255</v>
      </c>
      <c r="I2848" s="16" t="n">
        <v>1.6153</v>
      </c>
      <c r="J2848" s="16" t="n">
        <v>1.6064</v>
      </c>
      <c r="K2848" s="17" t="n">
        <v>3518</v>
      </c>
      <c r="L2848" s="16" t="n">
        <v>1</v>
      </c>
      <c r="M2848" s="18" t="n">
        <v>36588229.38303733</v>
      </c>
      <c r="N2848" s="18" t="n">
        <v>37558776.92943119</v>
      </c>
      <c r="O2848" s="19" t="n">
        <v>970547.5463938639</v>
      </c>
      <c r="P2848" s="20" t="n">
        <v>0.02652622339915195</v>
      </c>
      <c r="Q2848" s="27">
        <f>IF(O2848&gt;0,O2848,"")</f>
        <v/>
      </c>
      <c r="R2848" s="28">
        <f>IF(O2848&gt;0,P2848,"")</f>
        <v/>
      </c>
    </row>
    <row r="2849">
      <c r="A2849" t="inlineStr">
        <is>
          <t>490140</t>
        </is>
      </c>
      <c r="B2849" t="inlineStr">
        <is>
          <t>Stafford Hospital, Llc</t>
        </is>
      </c>
      <c r="C2849" t="inlineStr">
        <is>
          <t>Virginia</t>
        </is>
      </c>
      <c r="D2849" t="inlineStr">
        <is>
          <t>VA</t>
        </is>
      </c>
      <c r="E2849" t="inlineStr">
        <is>
          <t>South Atlantic</t>
        </is>
      </c>
      <c r="F2849" t="inlineStr">
        <is>
          <t>IPPS</t>
        </is>
      </c>
      <c r="G2849" s="16" t="n">
        <v>1.0211</v>
      </c>
      <c r="H2849" s="16" t="n">
        <v>1.031</v>
      </c>
      <c r="I2849" s="16" t="n">
        <v>1.4593</v>
      </c>
      <c r="J2849" s="16" t="n">
        <v>1.4506</v>
      </c>
      <c r="K2849" s="17" t="n">
        <v>1159</v>
      </c>
      <c r="L2849" s="16" t="n">
        <v>1</v>
      </c>
      <c r="M2849" s="18" t="n">
        <v>11579930.31085882</v>
      </c>
      <c r="N2849" s="18" t="n">
        <v>11954382.1347212</v>
      </c>
      <c r="O2849" s="19" t="n">
        <v>374451.823862372</v>
      </c>
      <c r="P2849" s="20" t="n">
        <v>0.03233627610964446</v>
      </c>
      <c r="Q2849" s="27">
        <f>IF(O2849&gt;0,O2849,"")</f>
        <v/>
      </c>
      <c r="R2849" s="28">
        <f>IF(O2849&gt;0,P2849,"")</f>
        <v/>
      </c>
    </row>
    <row r="2850">
      <c r="A2850" t="inlineStr">
        <is>
          <t>490141</t>
        </is>
      </c>
      <c r="B2850" t="inlineStr">
        <is>
          <t>Spotsylvania Regional Medical Center</t>
        </is>
      </c>
      <c r="C2850" t="inlineStr">
        <is>
          <t>Virginia</t>
        </is>
      </c>
      <c r="D2850" t="inlineStr">
        <is>
          <t>VA</t>
        </is>
      </c>
      <c r="E2850" t="inlineStr">
        <is>
          <t>South Atlantic</t>
        </is>
      </c>
      <c r="F2850" t="inlineStr">
        <is>
          <t>IPPS</t>
        </is>
      </c>
      <c r="G2850" s="16" t="n">
        <v>1.0211</v>
      </c>
      <c r="H2850" s="16" t="n">
        <v>1.031</v>
      </c>
      <c r="I2850" s="16" t="n">
        <v>1.6271</v>
      </c>
      <c r="J2850" s="16" t="n">
        <v>1.6226</v>
      </c>
      <c r="K2850" s="17" t="n">
        <v>1640</v>
      </c>
      <c r="L2850" s="16" t="n">
        <v>1</v>
      </c>
      <c r="M2850" s="18" t="n">
        <v>18269893.69862248</v>
      </c>
      <c r="N2850" s="18" t="n">
        <v>18921316.27003989</v>
      </c>
      <c r="O2850" s="19" t="n">
        <v>651422.5714174099</v>
      </c>
      <c r="P2850" s="20" t="n">
        <v>0.03565552061567419</v>
      </c>
      <c r="Q2850" s="27">
        <f>IF(O2850&gt;0,O2850,"")</f>
        <v/>
      </c>
      <c r="R2850" s="28">
        <f>IF(O2850&gt;0,P2850,"")</f>
        <v/>
      </c>
    </row>
    <row r="2851">
      <c r="A2851" t="inlineStr">
        <is>
          <t>490143</t>
        </is>
      </c>
      <c r="B2851" t="inlineStr">
        <is>
          <t>Riverside Doctors' Hospital Of Williamsburg</t>
        </is>
      </c>
      <c r="C2851" t="inlineStr">
        <is>
          <t>Virginia</t>
        </is>
      </c>
      <c r="D2851" t="inlineStr">
        <is>
          <t>VA</t>
        </is>
      </c>
      <c r="E2851" t="inlineStr">
        <is>
          <t>South Atlantic</t>
        </is>
      </c>
      <c r="F2851" t="inlineStr">
        <is>
          <t>IPPS</t>
        </is>
      </c>
      <c r="G2851" s="16" t="n">
        <v>0.925</v>
      </c>
      <c r="H2851" s="16" t="n">
        <v>0.9388</v>
      </c>
      <c r="I2851" s="16" t="n">
        <v>1.3909</v>
      </c>
      <c r="J2851" s="16" t="n">
        <v>1.3772</v>
      </c>
      <c r="K2851" s="17" t="n">
        <v>791</v>
      </c>
      <c r="L2851" s="16" t="n">
        <v>1</v>
      </c>
      <c r="M2851" s="18" t="n">
        <v>7083774.954592907</v>
      </c>
      <c r="N2851" s="18" t="n">
        <v>7302539.073556671</v>
      </c>
      <c r="O2851" s="19" t="n">
        <v>218764.118963764</v>
      </c>
      <c r="P2851" s="20" t="n">
        <v>0.03088242079485091</v>
      </c>
      <c r="Q2851" s="27">
        <f>IF(O2851&gt;0,O2851,"")</f>
        <v/>
      </c>
      <c r="R2851" s="28">
        <f>IF(O2851&gt;0,P2851,"")</f>
        <v/>
      </c>
    </row>
    <row r="2852">
      <c r="A2852" t="inlineStr">
        <is>
          <t>490144</t>
        </is>
      </c>
      <c r="B2852" t="inlineStr">
        <is>
          <t>Uva Health Haymarket Medical Center</t>
        </is>
      </c>
      <c r="C2852" t="inlineStr">
        <is>
          <t>Virginia</t>
        </is>
      </c>
      <c r="D2852" t="inlineStr">
        <is>
          <t>VA</t>
        </is>
      </c>
      <c r="E2852" t="inlineStr">
        <is>
          <t>South Atlantic</t>
        </is>
      </c>
      <c r="F2852" t="inlineStr">
        <is>
          <t>IPPS</t>
        </is>
      </c>
      <c r="G2852" s="16" t="n">
        <v>1.0211</v>
      </c>
      <c r="H2852" s="16" t="n">
        <v>1.031</v>
      </c>
      <c r="I2852" s="16" t="n">
        <v>1.485</v>
      </c>
      <c r="J2852" s="16" t="n">
        <v>1.4771</v>
      </c>
      <c r="K2852" s="17" t="n">
        <v>1141</v>
      </c>
      <c r="L2852" s="16" t="n">
        <v>1</v>
      </c>
      <c r="M2852" s="18" t="n">
        <v>11600855.71761688</v>
      </c>
      <c r="N2852" s="18" t="n">
        <v>11983717.64658236</v>
      </c>
      <c r="O2852" s="19" t="n">
        <v>382861.9289654735</v>
      </c>
      <c r="P2852" s="20" t="n">
        <v>0.03300290412060425</v>
      </c>
      <c r="Q2852" s="27">
        <f>IF(O2852&gt;0,O2852,"")</f>
        <v/>
      </c>
      <c r="R2852" s="28">
        <f>IF(O2852&gt;0,P2852,"")</f>
        <v/>
      </c>
    </row>
    <row r="2853">
      <c r="A2853" t="inlineStr">
        <is>
          <t>490145</t>
        </is>
      </c>
      <c r="B2853" t="inlineStr">
        <is>
          <t>Stonesprings Hospital Center</t>
        </is>
      </c>
      <c r="C2853" t="inlineStr">
        <is>
          <t>Virginia</t>
        </is>
      </c>
      <c r="D2853" t="inlineStr">
        <is>
          <t>VA</t>
        </is>
      </c>
      <c r="E2853" t="inlineStr">
        <is>
          <t>South Atlantic</t>
        </is>
      </c>
      <c r="F2853" t="inlineStr">
        <is>
          <t>IPPS</t>
        </is>
      </c>
      <c r="G2853" s="16" t="n">
        <v>1.0211</v>
      </c>
      <c r="H2853" s="16" t="n">
        <v>1.031</v>
      </c>
      <c r="I2853" s="16" t="n">
        <v>1.7218</v>
      </c>
      <c r="J2853" s="16" t="n">
        <v>1.7221</v>
      </c>
      <c r="K2853" s="17" t="n">
        <v>440</v>
      </c>
      <c r="L2853" s="16" t="n">
        <v>1</v>
      </c>
      <c r="M2853" s="18" t="n">
        <v>5186964.878006361</v>
      </c>
      <c r="N2853" s="18" t="n">
        <v>5387745.446708424</v>
      </c>
      <c r="O2853" s="19" t="n">
        <v>200780.5687020626</v>
      </c>
      <c r="P2853" s="20" t="n">
        <v>0.03870868097707916</v>
      </c>
      <c r="Q2853" s="27">
        <f>IF(O2853&gt;0,O2853,"")</f>
        <v/>
      </c>
      <c r="R2853" s="28">
        <f>IF(O2853&gt;0,P2853,"")</f>
        <v/>
      </c>
    </row>
    <row r="2854">
      <c r="A2854" t="inlineStr">
        <is>
          <t>500002</t>
        </is>
      </c>
      <c r="B2854" t="inlineStr">
        <is>
          <t>Providence St Mary Medical Center</t>
        </is>
      </c>
      <c r="C2854" t="inlineStr">
        <is>
          <t>Washington</t>
        </is>
      </c>
      <c r="D2854" t="inlineStr">
        <is>
          <t>WA</t>
        </is>
      </c>
      <c r="E2854" t="inlineStr">
        <is>
          <t>Pacific</t>
        </is>
      </c>
      <c r="F2854" t="inlineStr">
        <is>
          <t>SCH/RRC</t>
        </is>
      </c>
      <c r="G2854" s="16" t="n">
        <v>1.1512</v>
      </c>
      <c r="H2854" s="16" t="n">
        <v>1.1322</v>
      </c>
      <c r="I2854" s="16" t="n">
        <v>1.6552</v>
      </c>
      <c r="J2854" s="16" t="n">
        <v>1.6493</v>
      </c>
      <c r="K2854" s="17" t="n">
        <v>1966</v>
      </c>
      <c r="L2854" s="16" t="n">
        <v>1</v>
      </c>
      <c r="M2854" s="18" t="n">
        <v>24166636.792136</v>
      </c>
      <c r="N2854" s="18" t="n">
        <v>24564811.00334883</v>
      </c>
      <c r="O2854" s="19" t="n">
        <v>398174.211212825</v>
      </c>
      <c r="P2854" s="20" t="n">
        <v>0.01647619462474786</v>
      </c>
      <c r="Q2854" s="27">
        <f>IF(O2854&gt;0,O2854,"")</f>
        <v/>
      </c>
      <c r="R2854" s="28">
        <f>IF(O2854&gt;0,P2854,"")</f>
        <v/>
      </c>
    </row>
    <row r="2855">
      <c r="A2855" t="inlineStr">
        <is>
          <t>500003</t>
        </is>
      </c>
      <c r="B2855" t="inlineStr">
        <is>
          <t>Skagit Valley Hospital</t>
        </is>
      </c>
      <c r="C2855" t="inlineStr">
        <is>
          <t>Washington</t>
        </is>
      </c>
      <c r="D2855" t="inlineStr">
        <is>
          <t>WA</t>
        </is>
      </c>
      <c r="E2855" t="inlineStr">
        <is>
          <t>Pacific</t>
        </is>
      </c>
      <c r="F2855" t="inlineStr">
        <is>
          <t>Rural Referral Center (RRC)</t>
        </is>
      </c>
      <c r="G2855" s="16" t="n">
        <v>1.1512</v>
      </c>
      <c r="H2855" s="16" t="n">
        <v>1.1339</v>
      </c>
      <c r="I2855" s="16" t="n">
        <v>1.6739</v>
      </c>
      <c r="J2855" s="16" t="n">
        <v>1.6702</v>
      </c>
      <c r="K2855" s="17" t="n">
        <v>2097</v>
      </c>
      <c r="L2855" s="16" t="n">
        <v>1</v>
      </c>
      <c r="M2855" s="18" t="n">
        <v>26068147.13879593</v>
      </c>
      <c r="N2855" s="18" t="n">
        <v>26561041.94463042</v>
      </c>
      <c r="O2855" s="19" t="n">
        <v>492894.8058344871</v>
      </c>
      <c r="P2855" s="20" t="n">
        <v>0.01890793400889379</v>
      </c>
      <c r="Q2855" s="27">
        <f>IF(O2855&gt;0,O2855,"")</f>
        <v/>
      </c>
      <c r="R2855" s="28">
        <f>IF(O2855&gt;0,P2855,"")</f>
        <v/>
      </c>
    </row>
    <row r="2856">
      <c r="A2856" t="inlineStr">
        <is>
          <t>500005</t>
        </is>
      </c>
      <c r="B2856" t="inlineStr">
        <is>
          <t>Virginia Mason Medical Center</t>
        </is>
      </c>
      <c r="C2856" t="inlineStr">
        <is>
          <t>Washington</t>
        </is>
      </c>
      <c r="D2856" t="inlineStr">
        <is>
          <t>WA</t>
        </is>
      </c>
      <c r="E2856" t="inlineStr">
        <is>
          <t>Pacific</t>
        </is>
      </c>
      <c r="F2856" t="inlineStr">
        <is>
          <t>Rural Referral Center (RRC)</t>
        </is>
      </c>
      <c r="G2856" s="16" t="n">
        <v>1.2277</v>
      </c>
      <c r="H2856" s="16" t="n">
        <v>1.2336</v>
      </c>
      <c r="I2856" s="16" t="n">
        <v>2.553</v>
      </c>
      <c r="J2856" s="16" t="n">
        <v>2.5772</v>
      </c>
      <c r="K2856" s="17" t="n">
        <v>3744</v>
      </c>
      <c r="L2856" s="16" t="n">
        <v>1</v>
      </c>
      <c r="M2856" s="18" t="n">
        <v>74244219.54415712</v>
      </c>
      <c r="N2856" s="18" t="n">
        <v>77598985.14014125</v>
      </c>
      <c r="O2856" s="19" t="n">
        <v>3354765.595984131</v>
      </c>
      <c r="P2856" s="20" t="n">
        <v>0.04518554598030178</v>
      </c>
      <c r="Q2856" s="27">
        <f>IF(O2856&gt;0,O2856,"")</f>
        <v/>
      </c>
      <c r="R2856" s="28">
        <f>IF(O2856&gt;0,P2856,"")</f>
        <v/>
      </c>
    </row>
    <row r="2857">
      <c r="A2857" t="inlineStr">
        <is>
          <t>500007</t>
        </is>
      </c>
      <c r="B2857" t="inlineStr">
        <is>
          <t>Island Hospital</t>
        </is>
      </c>
      <c r="C2857" t="inlineStr">
        <is>
          <t>Washington</t>
        </is>
      </c>
      <c r="D2857" t="inlineStr">
        <is>
          <t>WA</t>
        </is>
      </c>
      <c r="E2857" t="inlineStr">
        <is>
          <t>Pacific</t>
        </is>
      </c>
      <c r="F2857" t="inlineStr">
        <is>
          <t>IPPS</t>
        </is>
      </c>
      <c r="G2857" s="16" t="n">
        <v>1.1512</v>
      </c>
      <c r="H2857" s="16" t="n">
        <v>1.1339</v>
      </c>
      <c r="I2857" s="16" t="n">
        <v>1.6355</v>
      </c>
      <c r="J2857" s="16" t="n">
        <v>1.6285</v>
      </c>
      <c r="K2857" s="17" t="n">
        <v>658</v>
      </c>
      <c r="L2857" s="16" t="n">
        <v>1</v>
      </c>
      <c r="M2857" s="18" t="n">
        <v>7992058.716027803</v>
      </c>
      <c r="N2857" s="18" t="n">
        <v>8126281.34760447</v>
      </c>
      <c r="O2857" s="19" t="n">
        <v>134222.6315766675</v>
      </c>
      <c r="P2857" s="20" t="n">
        <v>0.01679450018397495</v>
      </c>
      <c r="Q2857" s="27">
        <f>IF(O2857&gt;0,O2857,"")</f>
        <v/>
      </c>
      <c r="R2857" s="28">
        <f>IF(O2857&gt;0,P2857,"")</f>
        <v/>
      </c>
    </row>
    <row r="2858">
      <c r="A2858" t="inlineStr">
        <is>
          <t>500008</t>
        </is>
      </c>
      <c r="B2858" t="inlineStr">
        <is>
          <t>University Of Washington Medical Ctr</t>
        </is>
      </c>
      <c r="C2858" t="inlineStr">
        <is>
          <t>Washington</t>
        </is>
      </c>
      <c r="D2858" t="inlineStr">
        <is>
          <t>WA</t>
        </is>
      </c>
      <c r="E2858" t="inlineStr">
        <is>
          <t>Pacific</t>
        </is>
      </c>
      <c r="F2858" t="inlineStr">
        <is>
          <t>Rural Referral Center (RRC)</t>
        </is>
      </c>
      <c r="G2858" s="16" t="n">
        <v>1.2224</v>
      </c>
      <c r="H2858" s="16" t="n">
        <v>1.2336</v>
      </c>
      <c r="I2858" s="16" t="n">
        <v>2.4708</v>
      </c>
      <c r="J2858" s="16" t="n">
        <v>2.4769</v>
      </c>
      <c r="K2858" s="17" t="n">
        <v>7034</v>
      </c>
      <c r="L2858" s="16" t="n">
        <v>1</v>
      </c>
      <c r="M2858" s="18" t="n">
        <v>134583943.3876615</v>
      </c>
      <c r="N2858" s="18" t="n">
        <v>140114446.6097687</v>
      </c>
      <c r="O2858" s="19" t="n">
        <v>5530503.222107261</v>
      </c>
      <c r="P2858" s="20" t="n">
        <v>0.0410933361209142</v>
      </c>
      <c r="Q2858" s="27">
        <f>IF(O2858&gt;0,O2858,"")</f>
        <v/>
      </c>
      <c r="R2858" s="28">
        <f>IF(O2858&gt;0,P2858,"")</f>
        <v/>
      </c>
    </row>
    <row r="2859">
      <c r="A2859" t="inlineStr">
        <is>
          <t>500011</t>
        </is>
      </c>
      <c r="B2859" t="inlineStr">
        <is>
          <t>St Anne Hospital</t>
        </is>
      </c>
      <c r="C2859" t="inlineStr">
        <is>
          <t>Washington</t>
        </is>
      </c>
      <c r="D2859" t="inlineStr">
        <is>
          <t>WA</t>
        </is>
      </c>
      <c r="E2859" t="inlineStr">
        <is>
          <t>Pacific</t>
        </is>
      </c>
      <c r="F2859" t="inlineStr">
        <is>
          <t>IPPS</t>
        </is>
      </c>
      <c r="G2859" s="16" t="n">
        <v>1.2277</v>
      </c>
      <c r="H2859" s="16" t="n">
        <v>1.2336</v>
      </c>
      <c r="I2859" s="16" t="n">
        <v>1.5742</v>
      </c>
      <c r="J2859" s="16" t="n">
        <v>1.5624</v>
      </c>
      <c r="K2859" s="17" t="n">
        <v>1101</v>
      </c>
      <c r="L2859" s="16" t="n">
        <v>1</v>
      </c>
      <c r="M2859" s="18" t="n">
        <v>13462422.5707166</v>
      </c>
      <c r="N2859" s="18" t="n">
        <v>13834122.8500274</v>
      </c>
      <c r="O2859" s="19" t="n">
        <v>371700.2793108094</v>
      </c>
      <c r="P2859" s="20" t="n">
        <v>0.0276102074019969</v>
      </c>
      <c r="Q2859" s="27">
        <f>IF(O2859&gt;0,O2859,"")</f>
        <v/>
      </c>
      <c r="R2859" s="28">
        <f>IF(O2859&gt;0,P2859,"")</f>
        <v/>
      </c>
    </row>
    <row r="2860">
      <c r="A2860" t="inlineStr">
        <is>
          <t>500014</t>
        </is>
      </c>
      <c r="B2860" t="inlineStr">
        <is>
          <t>Providence Regional Medical Center Everett</t>
        </is>
      </c>
      <c r="C2860" t="inlineStr">
        <is>
          <t>Washington</t>
        </is>
      </c>
      <c r="D2860" t="inlineStr">
        <is>
          <t>WA</t>
        </is>
      </c>
      <c r="E2860" t="inlineStr">
        <is>
          <t>Pacific</t>
        </is>
      </c>
      <c r="F2860" t="inlineStr">
        <is>
          <t>IPPS</t>
        </is>
      </c>
      <c r="G2860" s="16" t="n">
        <v>1.1911</v>
      </c>
      <c r="H2860" s="16" t="n">
        <v>1.217</v>
      </c>
      <c r="I2860" s="16" t="n">
        <v>1.9869</v>
      </c>
      <c r="J2860" s="16" t="n">
        <v>1.9861</v>
      </c>
      <c r="K2860" s="17" t="n">
        <v>4289</v>
      </c>
      <c r="L2860" s="16" t="n">
        <v>1</v>
      </c>
      <c r="M2860" s="18" t="n">
        <v>64802343.09101177</v>
      </c>
      <c r="N2860" s="18" t="n">
        <v>67855805.56005913</v>
      </c>
      <c r="O2860" s="19" t="n">
        <v>3053462.46904736</v>
      </c>
      <c r="P2860" s="20" t="n">
        <v>0.04711963060901855</v>
      </c>
      <c r="Q2860" s="27">
        <f>IF(O2860&gt;0,O2860,"")</f>
        <v/>
      </c>
      <c r="R2860" s="28">
        <f>IF(O2860&gt;0,P2860,"")</f>
        <v/>
      </c>
    </row>
    <row r="2861">
      <c r="A2861" t="inlineStr">
        <is>
          <t>500015</t>
        </is>
      </c>
      <c r="B2861" t="inlineStr">
        <is>
          <t>Multicare Auburn Medical Center</t>
        </is>
      </c>
      <c r="C2861" t="inlineStr">
        <is>
          <t>Washington</t>
        </is>
      </c>
      <c r="D2861" t="inlineStr">
        <is>
          <t>WA</t>
        </is>
      </c>
      <c r="E2861" t="inlineStr">
        <is>
          <t>Pacific</t>
        </is>
      </c>
      <c r="F2861" t="inlineStr">
        <is>
          <t>IPPS</t>
        </is>
      </c>
      <c r="G2861" s="16" t="n">
        <v>1.2277</v>
      </c>
      <c r="H2861" s="16" t="n">
        <v>1.2336</v>
      </c>
      <c r="I2861" s="16" t="n">
        <v>1.6275</v>
      </c>
      <c r="J2861" s="16" t="n">
        <v>1.617</v>
      </c>
      <c r="K2861" s="17" t="n">
        <v>1174</v>
      </c>
      <c r="L2861" s="16" t="n">
        <v>1</v>
      </c>
      <c r="M2861" s="18" t="n">
        <v>14841065.62872737</v>
      </c>
      <c r="N2861" s="18" t="n">
        <v>15266876.61017815</v>
      </c>
      <c r="O2861" s="19" t="n">
        <v>425810.9814507794</v>
      </c>
      <c r="P2861" s="20" t="n">
        <v>0.02869140209356333</v>
      </c>
      <c r="Q2861" s="27">
        <f>IF(O2861&gt;0,O2861,"")</f>
        <v/>
      </c>
      <c r="R2861" s="28">
        <f>IF(O2861&gt;0,P2861,"")</f>
        <v/>
      </c>
    </row>
    <row r="2862">
      <c r="A2862" t="inlineStr">
        <is>
          <t>500016</t>
        </is>
      </c>
      <c r="B2862" t="inlineStr">
        <is>
          <t>Confluence Health Hospital</t>
        </is>
      </c>
      <c r="C2862" t="inlineStr">
        <is>
          <t>Washington</t>
        </is>
      </c>
      <c r="D2862" t="inlineStr">
        <is>
          <t>WA</t>
        </is>
      </c>
      <c r="E2862" t="inlineStr">
        <is>
          <t>Pacific</t>
        </is>
      </c>
      <c r="F2862" t="inlineStr">
        <is>
          <t>SCH/RRC</t>
        </is>
      </c>
      <c r="G2862" s="16" t="n">
        <v>1.2095</v>
      </c>
      <c r="H2862" s="16" t="n">
        <v>1.217</v>
      </c>
      <c r="I2862" s="16" t="n">
        <v>1.8238</v>
      </c>
      <c r="J2862" s="16" t="n">
        <v>1.8246</v>
      </c>
      <c r="K2862" s="17" t="n">
        <v>3129</v>
      </c>
      <c r="L2862" s="16" t="n">
        <v>1</v>
      </c>
      <c r="M2862" s="18" t="n">
        <v>43863141.40692463</v>
      </c>
      <c r="N2862" s="18" t="n">
        <v>45478181.092219</v>
      </c>
      <c r="O2862" s="19" t="n">
        <v>1615039.685294375</v>
      </c>
      <c r="P2862" s="20" t="n">
        <v>0.03681997306830856</v>
      </c>
      <c r="Q2862" s="27">
        <f>IF(O2862&gt;0,O2862,"")</f>
        <v/>
      </c>
      <c r="R2862" s="28">
        <f>IF(O2862&gt;0,P2862,"")</f>
        <v/>
      </c>
    </row>
    <row r="2863">
      <c r="A2863" t="inlineStr">
        <is>
          <t>500019</t>
        </is>
      </c>
      <c r="B2863" t="inlineStr">
        <is>
          <t>Providence Centralia Hospital</t>
        </is>
      </c>
      <c r="C2863" t="inlineStr">
        <is>
          <t>Washington</t>
        </is>
      </c>
      <c r="D2863" t="inlineStr">
        <is>
          <t>WA</t>
        </is>
      </c>
      <c r="E2863" t="inlineStr">
        <is>
          <t>Pacific</t>
        </is>
      </c>
      <c r="F2863" t="inlineStr">
        <is>
          <t>Sole Community Hospital (SCH)</t>
        </is>
      </c>
      <c r="G2863" s="16" t="n">
        <v>1.2224</v>
      </c>
      <c r="H2863" s="16" t="n">
        <v>1.1874</v>
      </c>
      <c r="I2863" s="16" t="n">
        <v>1.544</v>
      </c>
      <c r="J2863" s="16" t="n">
        <v>1.5302</v>
      </c>
      <c r="K2863" s="17" t="n">
        <v>1078</v>
      </c>
      <c r="L2863" s="16" t="n">
        <v>1</v>
      </c>
      <c r="M2863" s="18" t="n">
        <v>12889003.73194926</v>
      </c>
      <c r="N2863" s="18" t="n">
        <v>12915499.1429977</v>
      </c>
      <c r="O2863" s="19" t="n">
        <v>26495.41104844399</v>
      </c>
      <c r="P2863" s="20" t="n">
        <v>0.002055660126993925</v>
      </c>
      <c r="Q2863" s="27">
        <f>IF(O2863&gt;0,O2863,"")</f>
        <v/>
      </c>
      <c r="R2863" s="28">
        <f>IF(O2863&gt;0,P2863,"")</f>
        <v/>
      </c>
    </row>
    <row r="2864">
      <c r="A2864" t="inlineStr">
        <is>
          <t>500021</t>
        </is>
      </c>
      <c r="B2864" t="inlineStr">
        <is>
          <t>St Clare Hospital</t>
        </is>
      </c>
      <c r="C2864" t="inlineStr">
        <is>
          <t>Washington</t>
        </is>
      </c>
      <c r="D2864" t="inlineStr">
        <is>
          <t>WA</t>
        </is>
      </c>
      <c r="E2864" t="inlineStr">
        <is>
          <t>Pacific</t>
        </is>
      </c>
      <c r="F2864" t="inlineStr">
        <is>
          <t>IPPS</t>
        </is>
      </c>
      <c r="G2864" s="16" t="n">
        <v>1.2372</v>
      </c>
      <c r="H2864" s="16" t="n">
        <v>1.2278</v>
      </c>
      <c r="I2864" s="16" t="n">
        <v>1.6302</v>
      </c>
      <c r="J2864" s="16" t="n">
        <v>1.6134</v>
      </c>
      <c r="K2864" s="17" t="n">
        <v>1323</v>
      </c>
      <c r="L2864" s="16" t="n">
        <v>1</v>
      </c>
      <c r="M2864" s="18" t="n">
        <v>16843702.59242802</v>
      </c>
      <c r="N2864" s="18" t="n">
        <v>17109258.10429721</v>
      </c>
      <c r="O2864" s="19" t="n">
        <v>265555.5118691809</v>
      </c>
      <c r="P2864" s="20" t="n">
        <v>0.01576586326028813</v>
      </c>
      <c r="Q2864" s="27">
        <f>IF(O2864&gt;0,O2864,"")</f>
        <v/>
      </c>
      <c r="R2864" s="28">
        <f>IF(O2864&gt;0,P2864,"")</f>
        <v/>
      </c>
    </row>
    <row r="2865">
      <c r="A2865" t="inlineStr">
        <is>
          <t>500024</t>
        </is>
      </c>
      <c r="B2865" t="inlineStr">
        <is>
          <t>Providence St Peter Hospital</t>
        </is>
      </c>
      <c r="C2865" t="inlineStr">
        <is>
          <t>Washington</t>
        </is>
      </c>
      <c r="D2865" t="inlineStr">
        <is>
          <t>WA</t>
        </is>
      </c>
      <c r="E2865" t="inlineStr">
        <is>
          <t>Pacific</t>
        </is>
      </c>
      <c r="F2865" t="inlineStr">
        <is>
          <t>Rural Referral Center (RRC)</t>
        </is>
      </c>
      <c r="G2865" s="16" t="n">
        <v>1.2095</v>
      </c>
      <c r="H2865" s="16" t="n">
        <v>1.1874</v>
      </c>
      <c r="I2865" s="16" t="n">
        <v>2.1928</v>
      </c>
      <c r="J2865" s="16" t="n">
        <v>2.1923</v>
      </c>
      <c r="K2865" s="17" t="n">
        <v>5045</v>
      </c>
      <c r="L2865" s="16" t="n">
        <v>1</v>
      </c>
      <c r="M2865" s="18" t="n">
        <v>85030973.35587946</v>
      </c>
      <c r="N2865" s="18" t="n">
        <v>86597507.26236388</v>
      </c>
      <c r="O2865" s="19" t="n">
        <v>1566533.906484425</v>
      </c>
      <c r="P2865" s="20" t="n">
        <v>0.01842309742742828</v>
      </c>
      <c r="Q2865" s="27">
        <f>IF(O2865&gt;0,O2865,"")</f>
        <v/>
      </c>
      <c r="R2865" s="28">
        <f>IF(O2865&gt;0,P2865,"")</f>
        <v/>
      </c>
    </row>
    <row r="2866">
      <c r="A2866" t="inlineStr">
        <is>
          <t>500025</t>
        </is>
      </c>
      <c r="B2866" t="inlineStr">
        <is>
          <t>Swedish Medical Center / Cherry Hill</t>
        </is>
      </c>
      <c r="C2866" t="inlineStr">
        <is>
          <t>Washington</t>
        </is>
      </c>
      <c r="D2866" t="inlineStr">
        <is>
          <t>WA</t>
        </is>
      </c>
      <c r="E2866" t="inlineStr">
        <is>
          <t>Pacific</t>
        </is>
      </c>
      <c r="F2866" t="inlineStr">
        <is>
          <t>Rural Referral Center (RRC)</t>
        </is>
      </c>
      <c r="G2866" s="16" t="n">
        <v>1.2224</v>
      </c>
      <c r="H2866" s="16" t="n">
        <v>1.2336</v>
      </c>
      <c r="I2866" s="16" t="n">
        <v>3.5875</v>
      </c>
      <c r="J2866" s="16" t="n">
        <v>3.6235</v>
      </c>
      <c r="K2866" s="17" t="n">
        <v>2428</v>
      </c>
      <c r="L2866" s="16" t="n">
        <v>1</v>
      </c>
      <c r="M2866" s="18" t="n">
        <v>67451852.97864822</v>
      </c>
      <c r="N2866" s="18" t="n">
        <v>70753678.97934359</v>
      </c>
      <c r="O2866" s="19" t="n">
        <v>3301826.000695378</v>
      </c>
      <c r="P2866" s="20" t="n">
        <v>0.04895085686883303</v>
      </c>
      <c r="Q2866" s="27">
        <f>IF(O2866&gt;0,O2866,"")</f>
        <v/>
      </c>
      <c r="R2866" s="28">
        <f>IF(O2866&gt;0,P2866,"")</f>
        <v/>
      </c>
    </row>
    <row r="2867">
      <c r="A2867" t="inlineStr">
        <is>
          <t>500026</t>
        </is>
      </c>
      <c r="B2867" t="inlineStr">
        <is>
          <t>Swedish Edmonds Hospital</t>
        </is>
      </c>
      <c r="C2867" t="inlineStr">
        <is>
          <t>Washington</t>
        </is>
      </c>
      <c r="D2867" t="inlineStr">
        <is>
          <t>WA</t>
        </is>
      </c>
      <c r="E2867" t="inlineStr">
        <is>
          <t>Pacific</t>
        </is>
      </c>
      <c r="F2867" t="inlineStr">
        <is>
          <t>IPPS</t>
        </is>
      </c>
      <c r="G2867" s="16" t="n">
        <v>1.1911</v>
      </c>
      <c r="H2867" s="16" t="n">
        <v>1.217</v>
      </c>
      <c r="I2867" s="16" t="n">
        <v>1.7078</v>
      </c>
      <c r="J2867" s="16" t="n">
        <v>1.6945</v>
      </c>
      <c r="K2867" s="17" t="n">
        <v>1801</v>
      </c>
      <c r="L2867" s="16" t="n">
        <v>1</v>
      </c>
      <c r="M2867" s="18" t="n">
        <v>23388877.28107383</v>
      </c>
      <c r="N2867" s="18" t="n">
        <v>24310010.08433864</v>
      </c>
      <c r="O2867" s="19" t="n">
        <v>921132.8032648116</v>
      </c>
      <c r="P2867" s="20" t="n">
        <v>0.03938336980416704</v>
      </c>
      <c r="Q2867" s="27">
        <f>IF(O2867&gt;0,O2867,"")</f>
        <v/>
      </c>
      <c r="R2867" s="28">
        <f>IF(O2867&gt;0,P2867,"")</f>
        <v/>
      </c>
    </row>
    <row r="2868">
      <c r="A2868" t="inlineStr">
        <is>
          <t>500027</t>
        </is>
      </c>
      <c r="B2868" t="inlineStr">
        <is>
          <t>Swedish Medical Center</t>
        </is>
      </c>
      <c r="C2868" t="inlineStr">
        <is>
          <t>Washington</t>
        </is>
      </c>
      <c r="D2868" t="inlineStr">
        <is>
          <t>WA</t>
        </is>
      </c>
      <c r="E2868" t="inlineStr">
        <is>
          <t>Pacific</t>
        </is>
      </c>
      <c r="F2868" t="inlineStr">
        <is>
          <t>Rural Referral Center (RRC)</t>
        </is>
      </c>
      <c r="G2868" s="16" t="n">
        <v>1.2224</v>
      </c>
      <c r="H2868" s="16" t="n">
        <v>1.2336</v>
      </c>
      <c r="I2868" s="16" t="n">
        <v>2.0417</v>
      </c>
      <c r="J2868" s="16" t="n">
        <v>2.0417</v>
      </c>
      <c r="K2868" s="17" t="n">
        <v>3219</v>
      </c>
      <c r="L2868" s="16" t="n">
        <v>1</v>
      </c>
      <c r="M2868" s="18" t="n">
        <v>50893954.59948947</v>
      </c>
      <c r="N2868" s="18" t="n">
        <v>52854866.98374457</v>
      </c>
      <c r="O2868" s="19" t="n">
        <v>1960912.384255104</v>
      </c>
      <c r="P2868" s="20" t="n">
        <v>0.0385293774022185</v>
      </c>
      <c r="Q2868" s="27">
        <f>IF(O2868&gt;0,O2868,"")</f>
        <v/>
      </c>
      <c r="R2868" s="28">
        <f>IF(O2868&gt;0,P2868,"")</f>
        <v/>
      </c>
    </row>
    <row r="2869">
      <c r="A2869" t="inlineStr">
        <is>
          <t>500030</t>
        </is>
      </c>
      <c r="B2869" t="inlineStr">
        <is>
          <t>Peacehealth St Joseph Medical Center</t>
        </is>
      </c>
      <c r="C2869" t="inlineStr">
        <is>
          <t>Washington</t>
        </is>
      </c>
      <c r="D2869" t="inlineStr">
        <is>
          <t>WA</t>
        </is>
      </c>
      <c r="E2869" t="inlineStr">
        <is>
          <t>Pacific</t>
        </is>
      </c>
      <c r="F2869" t="inlineStr">
        <is>
          <t>Sole Community Hospital (SCH)</t>
        </is>
      </c>
      <c r="G2869" s="16" t="n">
        <v>1.1512</v>
      </c>
      <c r="H2869" s="16" t="n">
        <v>1.1322</v>
      </c>
      <c r="I2869" s="16" t="n">
        <v>1.8447</v>
      </c>
      <c r="J2869" s="16" t="n">
        <v>1.8435</v>
      </c>
      <c r="K2869" s="17" t="n">
        <v>4529</v>
      </c>
      <c r="L2869" s="16" t="n">
        <v>1</v>
      </c>
      <c r="M2869" s="18" t="n">
        <v>62045500.50805172</v>
      </c>
      <c r="N2869" s="18" t="n">
        <v>63252211.91113124</v>
      </c>
      <c r="O2869" s="19" t="n">
        <v>1206711.403079517</v>
      </c>
      <c r="P2869" s="20" t="n">
        <v>0.01944881406707197</v>
      </c>
      <c r="Q2869" s="27">
        <f>IF(O2869&gt;0,O2869,"")</f>
        <v/>
      </c>
      <c r="R2869" s="28">
        <f>IF(O2869&gt;0,P2869,"")</f>
        <v/>
      </c>
    </row>
    <row r="2870">
      <c r="A2870" t="inlineStr">
        <is>
          <t>500031</t>
        </is>
      </c>
      <c r="B2870" t="inlineStr">
        <is>
          <t>Grays Harbor Community Hospital</t>
        </is>
      </c>
      <c r="C2870" t="inlineStr">
        <is>
          <t>Washington</t>
        </is>
      </c>
      <c r="D2870" t="inlineStr">
        <is>
          <t>WA</t>
        </is>
      </c>
      <c r="E2870" t="inlineStr">
        <is>
          <t>Pacific</t>
        </is>
      </c>
      <c r="F2870" t="inlineStr">
        <is>
          <t>Sole Community Hospital (SCH)</t>
        </is>
      </c>
      <c r="G2870" s="16" t="n">
        <v>1.1512</v>
      </c>
      <c r="H2870" s="16" t="n">
        <v>1.1322</v>
      </c>
      <c r="I2870" s="16" t="n">
        <v>1.6082</v>
      </c>
      <c r="J2870" s="16" t="n">
        <v>1.6033</v>
      </c>
      <c r="K2870" s="17" t="n">
        <v>1083</v>
      </c>
      <c r="L2870" s="16" t="n">
        <v>1</v>
      </c>
      <c r="M2870" s="18" t="n">
        <v>12934532.55491664</v>
      </c>
      <c r="N2870" s="18" t="n">
        <v>13154474.51292345</v>
      </c>
      <c r="O2870" s="19" t="n">
        <v>219941.958006816</v>
      </c>
      <c r="P2870" s="20" t="n">
        <v>0.01700424480536888</v>
      </c>
      <c r="Q2870" s="27">
        <f>IF(O2870&gt;0,O2870,"")</f>
        <v/>
      </c>
      <c r="R2870" s="28">
        <f>IF(O2870&gt;0,P2870,"")</f>
        <v/>
      </c>
    </row>
    <row r="2871">
      <c r="A2871" t="inlineStr">
        <is>
          <t>500033</t>
        </is>
      </c>
      <c r="B2871" t="inlineStr">
        <is>
          <t>Samaritan Hospital</t>
        </is>
      </c>
      <c r="C2871" t="inlineStr">
        <is>
          <t>Washington</t>
        </is>
      </c>
      <c r="D2871" t="inlineStr">
        <is>
          <t>WA</t>
        </is>
      </c>
      <c r="E2871" t="inlineStr">
        <is>
          <t>Pacific</t>
        </is>
      </c>
      <c r="F2871" t="inlineStr">
        <is>
          <t>Sole Community Hospital (SCH)</t>
        </is>
      </c>
      <c r="G2871" s="16" t="n">
        <v>1.1512</v>
      </c>
      <c r="H2871" s="16" t="n">
        <v>1.1322</v>
      </c>
      <c r="I2871" s="16" t="n">
        <v>1.5017</v>
      </c>
      <c r="J2871" s="16" t="n">
        <v>1.4893</v>
      </c>
      <c r="K2871" s="17" t="n">
        <v>612</v>
      </c>
      <c r="L2871" s="16" t="n">
        <v>1</v>
      </c>
      <c r="M2871" s="18" t="n">
        <v>6825222.703338148</v>
      </c>
      <c r="N2871" s="18" t="n">
        <v>6905002.915537549</v>
      </c>
      <c r="O2871" s="19" t="n">
        <v>79780.21219940111</v>
      </c>
      <c r="P2871" s="20" t="n">
        <v>0.01168902696176953</v>
      </c>
      <c r="Q2871" s="27">
        <f>IF(O2871&gt;0,O2871,"")</f>
        <v/>
      </c>
      <c r="R2871" s="28">
        <f>IF(O2871&gt;0,P2871,"")</f>
        <v/>
      </c>
    </row>
    <row r="2872">
      <c r="A2872" t="inlineStr">
        <is>
          <t>500036</t>
        </is>
      </c>
      <c r="B2872" t="inlineStr">
        <is>
          <t>Yakima Valley Memorial</t>
        </is>
      </c>
      <c r="C2872" t="inlineStr">
        <is>
          <t>Washington</t>
        </is>
      </c>
      <c r="D2872" t="inlineStr">
        <is>
          <t>WA</t>
        </is>
      </c>
      <c r="E2872" t="inlineStr">
        <is>
          <t>Pacific</t>
        </is>
      </c>
      <c r="F2872" t="inlineStr">
        <is>
          <t>Sole Community Hospital (SCH)</t>
        </is>
      </c>
      <c r="G2872" s="16" t="n">
        <v>1.1512</v>
      </c>
      <c r="H2872" s="16" t="n">
        <v>1.1322</v>
      </c>
      <c r="I2872" s="16" t="n">
        <v>1.7202</v>
      </c>
      <c r="J2872" s="16" t="n">
        <v>1.7133</v>
      </c>
      <c r="K2872" s="17" t="n">
        <v>2945</v>
      </c>
      <c r="L2872" s="16" t="n">
        <v>1</v>
      </c>
      <c r="M2872" s="18" t="n">
        <v>37622397.3806389</v>
      </c>
      <c r="N2872" s="18" t="n">
        <v>38225129.78564739</v>
      </c>
      <c r="O2872" s="19" t="n">
        <v>602732.4050084949</v>
      </c>
      <c r="P2872" s="20" t="n">
        <v>0.01602057409873276</v>
      </c>
      <c r="Q2872" s="27">
        <f>IF(O2872&gt;0,O2872,"")</f>
        <v/>
      </c>
      <c r="R2872" s="28">
        <f>IF(O2872&gt;0,P2872,"")</f>
        <v/>
      </c>
    </row>
    <row r="2873">
      <c r="A2873" t="inlineStr">
        <is>
          <t>500037</t>
        </is>
      </c>
      <c r="B2873" t="inlineStr">
        <is>
          <t>Astria Toppenish Hospital</t>
        </is>
      </c>
      <c r="C2873" t="inlineStr">
        <is>
          <t>Washington</t>
        </is>
      </c>
      <c r="D2873" t="inlineStr">
        <is>
          <t>WA</t>
        </is>
      </c>
      <c r="E2873" t="inlineStr">
        <is>
          <t>Pacific</t>
        </is>
      </c>
      <c r="F2873" t="inlineStr">
        <is>
          <t>IPPS</t>
        </is>
      </c>
      <c r="G2873" s="16" t="n">
        <v>1.1512</v>
      </c>
      <c r="H2873" s="16" t="n">
        <v>1.1322</v>
      </c>
      <c r="I2873" s="16" t="n">
        <v>1.3763</v>
      </c>
      <c r="J2873" s="16" t="n">
        <v>1.3561</v>
      </c>
      <c r="K2873" s="17" t="n">
        <v>99</v>
      </c>
      <c r="L2873" s="16" t="n">
        <v>1</v>
      </c>
      <c r="M2873" s="18" t="n">
        <v>1011883.532708492</v>
      </c>
      <c r="N2873" s="18" t="n">
        <v>1017084.802881784</v>
      </c>
      <c r="O2873" s="19" t="n">
        <v>5201.270173292374</v>
      </c>
      <c r="P2873" s="20" t="n">
        <v>0.005140186597730494</v>
      </c>
      <c r="Q2873" s="27">
        <f>IF(O2873&gt;0,O2873,"")</f>
        <v/>
      </c>
      <c r="R2873" s="28">
        <f>IF(O2873&gt;0,P2873,"")</f>
        <v/>
      </c>
    </row>
    <row r="2874">
      <c r="A2874" t="inlineStr">
        <is>
          <t>500039</t>
        </is>
      </c>
      <c r="B2874" t="inlineStr">
        <is>
          <t>St Michael Medical Center</t>
        </is>
      </c>
      <c r="C2874" t="inlineStr">
        <is>
          <t>Washington</t>
        </is>
      </c>
      <c r="D2874" t="inlineStr">
        <is>
          <t>WA</t>
        </is>
      </c>
      <c r="E2874" t="inlineStr">
        <is>
          <t>Pacific</t>
        </is>
      </c>
      <c r="F2874" t="inlineStr">
        <is>
          <t>Rural Referral Center (RRC)</t>
        </is>
      </c>
      <c r="G2874" s="16" t="n">
        <v>1.2119</v>
      </c>
      <c r="H2874" s="16" t="n">
        <v>1.1874</v>
      </c>
      <c r="I2874" s="16" t="n">
        <v>2.0555</v>
      </c>
      <c r="J2874" s="16" t="n">
        <v>2.0586</v>
      </c>
      <c r="K2874" s="17" t="n">
        <v>5459</v>
      </c>
      <c r="L2874" s="16" t="n">
        <v>1</v>
      </c>
      <c r="M2874" s="18" t="n">
        <v>86367723.118793</v>
      </c>
      <c r="N2874" s="18" t="n">
        <v>87989185.83817126</v>
      </c>
      <c r="O2874" s="19" t="n">
        <v>1621462.719378263</v>
      </c>
      <c r="P2874" s="20" t="n">
        <v>0.01877394309848888</v>
      </c>
      <c r="Q2874" s="27">
        <f>IF(O2874&gt;0,O2874,"")</f>
        <v/>
      </c>
      <c r="R2874" s="28">
        <f>IF(O2874&gt;0,P2874,"")</f>
        <v/>
      </c>
    </row>
    <row r="2875">
      <c r="A2875" t="inlineStr">
        <is>
          <t>500041</t>
        </is>
      </c>
      <c r="B2875" t="inlineStr">
        <is>
          <t>Peacehealth St John Medical Center</t>
        </is>
      </c>
      <c r="C2875" t="inlineStr">
        <is>
          <t>Washington</t>
        </is>
      </c>
      <c r="D2875" t="inlineStr">
        <is>
          <t>WA</t>
        </is>
      </c>
      <c r="E2875" t="inlineStr">
        <is>
          <t>Pacific</t>
        </is>
      </c>
      <c r="F2875" t="inlineStr">
        <is>
          <t>SCH/RRC</t>
        </is>
      </c>
      <c r="G2875" s="16" t="n">
        <v>1.1534</v>
      </c>
      <c r="H2875" s="16" t="n">
        <v>1.1322</v>
      </c>
      <c r="I2875" s="16" t="n">
        <v>1.6261</v>
      </c>
      <c r="J2875" s="16" t="n">
        <v>1.6138</v>
      </c>
      <c r="K2875" s="17" t="n">
        <v>1276</v>
      </c>
      <c r="L2875" s="16" t="n">
        <v>1</v>
      </c>
      <c r="M2875" s="18" t="n">
        <v>15429545.98064481</v>
      </c>
      <c r="N2875" s="18" t="n">
        <v>15600217.02490903</v>
      </c>
      <c r="O2875" s="19" t="n">
        <v>170671.0442642272</v>
      </c>
      <c r="P2875" s="20" t="n">
        <v>0.0110613134358147</v>
      </c>
      <c r="Q2875" s="27">
        <f>IF(O2875&gt;0,O2875,"")</f>
        <v/>
      </c>
      <c r="R2875" s="28">
        <f>IF(O2875&gt;0,P2875,"")</f>
        <v/>
      </c>
    </row>
    <row r="2876">
      <c r="A2876" t="inlineStr">
        <is>
          <t>500044</t>
        </is>
      </c>
      <c r="B2876" t="inlineStr">
        <is>
          <t>Multicare Deaconess Hospital</t>
        </is>
      </c>
      <c r="C2876" t="inlineStr">
        <is>
          <t>Washington</t>
        </is>
      </c>
      <c r="D2876" t="inlineStr">
        <is>
          <t>WA</t>
        </is>
      </c>
      <c r="E2876" t="inlineStr">
        <is>
          <t>Pacific</t>
        </is>
      </c>
      <c r="F2876" t="inlineStr">
        <is>
          <t>Rural Referral Center (RRC)</t>
        </is>
      </c>
      <c r="G2876" s="16" t="n">
        <v>1.1512</v>
      </c>
      <c r="H2876" s="16" t="n">
        <v>1.1322</v>
      </c>
      <c r="I2876" s="16" t="n">
        <v>2.2663</v>
      </c>
      <c r="J2876" s="16" t="n">
        <v>2.2765</v>
      </c>
      <c r="K2876" s="17" t="n">
        <v>2597</v>
      </c>
      <c r="L2876" s="16" t="n">
        <v>1</v>
      </c>
      <c r="M2876" s="18" t="n">
        <v>43709070.61980944</v>
      </c>
      <c r="N2876" s="18" t="n">
        <v>44788844.56329171</v>
      </c>
      <c r="O2876" s="19" t="n">
        <v>1079773.943482272</v>
      </c>
      <c r="P2876" s="20" t="n">
        <v>0.02470365826064731</v>
      </c>
      <c r="Q2876" s="27">
        <f>IF(O2876&gt;0,O2876,"")</f>
        <v/>
      </c>
      <c r="R2876" s="28">
        <f>IF(O2876&gt;0,P2876,"")</f>
        <v/>
      </c>
    </row>
    <row r="2877">
      <c r="A2877" t="inlineStr">
        <is>
          <t>500050</t>
        </is>
      </c>
      <c r="B2877" t="inlineStr">
        <is>
          <t>Peacehealth Southwest Medical Cente</t>
        </is>
      </c>
      <c r="C2877" t="inlineStr">
        <is>
          <t>Washington</t>
        </is>
      </c>
      <c r="D2877" t="inlineStr">
        <is>
          <t>WA</t>
        </is>
      </c>
      <c r="E2877" t="inlineStr">
        <is>
          <t>Pacific</t>
        </is>
      </c>
      <c r="F2877" t="inlineStr">
        <is>
          <t>IPPS</t>
        </is>
      </c>
      <c r="G2877" s="16" t="n">
        <v>1.1512</v>
      </c>
      <c r="H2877" s="16" t="n">
        <v>1.1322</v>
      </c>
      <c r="I2877" s="16" t="n">
        <v>2.1486</v>
      </c>
      <c r="J2877" s="16" t="n">
        <v>2.1505</v>
      </c>
      <c r="K2877" s="17" t="n">
        <v>3417</v>
      </c>
      <c r="L2877" s="16" t="n">
        <v>1</v>
      </c>
      <c r="M2877" s="18" t="n">
        <v>54523380.42031737</v>
      </c>
      <c r="N2877" s="18" t="n">
        <v>55669161.55133589</v>
      </c>
      <c r="O2877" s="19" t="n">
        <v>1145781.131018519</v>
      </c>
      <c r="P2877" s="20" t="n">
        <v>0.02101449180490577</v>
      </c>
      <c r="Q2877" s="27">
        <f>IF(O2877&gt;0,O2877,"")</f>
        <v/>
      </c>
      <c r="R2877" s="28">
        <f>IF(O2877&gt;0,P2877,"")</f>
        <v/>
      </c>
    </row>
    <row r="2878">
      <c r="A2878" t="inlineStr">
        <is>
          <t>500051</t>
        </is>
      </c>
      <c r="B2878" t="inlineStr">
        <is>
          <t>Overlake Hospital Medical Center</t>
        </is>
      </c>
      <c r="C2878" t="inlineStr">
        <is>
          <t>Washington</t>
        </is>
      </c>
      <c r="D2878" t="inlineStr">
        <is>
          <t>WA</t>
        </is>
      </c>
      <c r="E2878" t="inlineStr">
        <is>
          <t>Pacific</t>
        </is>
      </c>
      <c r="F2878" t="inlineStr">
        <is>
          <t>IPPS</t>
        </is>
      </c>
      <c r="G2878" s="16" t="n">
        <v>1.2277</v>
      </c>
      <c r="H2878" s="16" t="n">
        <v>1.2336</v>
      </c>
      <c r="I2878" s="16" t="n">
        <v>1.9403</v>
      </c>
      <c r="J2878" s="16" t="n">
        <v>1.9399</v>
      </c>
      <c r="K2878" s="17" t="n">
        <v>2951</v>
      </c>
      <c r="L2878" s="16" t="n">
        <v>1</v>
      </c>
      <c r="M2878" s="18" t="n">
        <v>44474808.27866843</v>
      </c>
      <c r="N2878" s="18" t="n">
        <v>46038443.39444175</v>
      </c>
      <c r="O2878" s="19" t="n">
        <v>1563635.11577332</v>
      </c>
      <c r="P2878" s="20" t="n">
        <v>0.0351577707986049</v>
      </c>
      <c r="Q2878" s="27">
        <f>IF(O2878&gt;0,O2878,"")</f>
        <v/>
      </c>
      <c r="R2878" s="28">
        <f>IF(O2878&gt;0,P2878,"")</f>
        <v/>
      </c>
    </row>
    <row r="2879">
      <c r="A2879" t="inlineStr">
        <is>
          <t>500052</t>
        </is>
      </c>
      <c r="B2879" t="inlineStr">
        <is>
          <t>Kaiser Permanente Central Hospital</t>
        </is>
      </c>
      <c r="C2879" t="inlineStr">
        <is>
          <t>Washington</t>
        </is>
      </c>
      <c r="D2879" t="inlineStr">
        <is>
          <t>WA</t>
        </is>
      </c>
      <c r="E2879" t="inlineStr">
        <is>
          <t>Pacific</t>
        </is>
      </c>
      <c r="F2879" t="inlineStr">
        <is>
          <t>IPPS</t>
        </is>
      </c>
      <c r="G2879" s="16" t="n">
        <v>1.2277</v>
      </c>
      <c r="H2879" s="16" t="n">
        <v>1.2336</v>
      </c>
      <c r="I2879" s="16" t="n">
        <v>1.1481</v>
      </c>
      <c r="J2879" s="16" t="n">
        <v>1.1518</v>
      </c>
      <c r="K2879" s="17" t="n">
        <v>5</v>
      </c>
      <c r="L2879" s="16" t="n">
        <v>1</v>
      </c>
      <c r="M2879" s="18" t="n">
        <v>44588.79262762281</v>
      </c>
      <c r="N2879" s="18" t="n">
        <v>46314.73220436608</v>
      </c>
      <c r="O2879" s="19" t="n">
        <v>1725.939576743272</v>
      </c>
      <c r="P2879" s="20" t="n">
        <v>0.03870792356180667</v>
      </c>
      <c r="Q2879" s="27">
        <f>IF(O2879&gt;0,O2879,"")</f>
        <v/>
      </c>
      <c r="R2879" s="28">
        <f>IF(O2879&gt;0,P2879,"")</f>
        <v/>
      </c>
    </row>
    <row r="2880">
      <c r="A2880" t="inlineStr">
        <is>
          <t>500053</t>
        </is>
      </c>
      <c r="B2880" t="inlineStr">
        <is>
          <t>Trios</t>
        </is>
      </c>
      <c r="C2880" t="inlineStr">
        <is>
          <t>Washington</t>
        </is>
      </c>
      <c r="D2880" t="inlineStr">
        <is>
          <t>WA</t>
        </is>
      </c>
      <c r="E2880" t="inlineStr">
        <is>
          <t>Pacific</t>
        </is>
      </c>
      <c r="F2880" t="inlineStr">
        <is>
          <t>IPPS</t>
        </is>
      </c>
      <c r="G2880" s="16" t="n">
        <v>1.1512</v>
      </c>
      <c r="H2880" s="16" t="n">
        <v>1.1322</v>
      </c>
      <c r="I2880" s="16" t="n">
        <v>1.6212</v>
      </c>
      <c r="J2880" s="16" t="n">
        <v>1.615</v>
      </c>
      <c r="K2880" s="17" t="n">
        <v>1314</v>
      </c>
      <c r="L2880" s="16" t="n">
        <v>1</v>
      </c>
      <c r="M2880" s="18" t="n">
        <v>15820280.67025179</v>
      </c>
      <c r="N2880" s="18" t="n">
        <v>16076745.86022054</v>
      </c>
      <c r="O2880" s="19" t="n">
        <v>256465.1899687499</v>
      </c>
      <c r="P2880" s="20" t="n">
        <v>0.01621116561168242</v>
      </c>
      <c r="Q2880" s="27">
        <f>IF(O2880&gt;0,O2880,"")</f>
        <v/>
      </c>
      <c r="R2880" s="28">
        <f>IF(O2880&gt;0,P2880,"")</f>
        <v/>
      </c>
    </row>
    <row r="2881">
      <c r="A2881" t="inlineStr">
        <is>
          <t>500054</t>
        </is>
      </c>
      <c r="B2881" t="inlineStr">
        <is>
          <t>Prov Sacred Hrt Med Ctr &amp; Childs Hosp.</t>
        </is>
      </c>
      <c r="C2881" t="inlineStr">
        <is>
          <t>Washington</t>
        </is>
      </c>
      <c r="D2881" t="inlineStr">
        <is>
          <t>WA</t>
        </is>
      </c>
      <c r="E2881" t="inlineStr">
        <is>
          <t>Pacific</t>
        </is>
      </c>
      <c r="F2881" t="inlineStr">
        <is>
          <t>Rural Referral Center (RRC)</t>
        </is>
      </c>
      <c r="G2881" s="16" t="n">
        <v>1.1512</v>
      </c>
      <c r="H2881" s="16" t="n">
        <v>1.1322</v>
      </c>
      <c r="I2881" s="16" t="n">
        <v>2.5246</v>
      </c>
      <c r="J2881" s="16" t="n">
        <v>2.5291</v>
      </c>
      <c r="K2881" s="17" t="n">
        <v>5538</v>
      </c>
      <c r="L2881" s="16" t="n">
        <v>1</v>
      </c>
      <c r="M2881" s="18" t="n">
        <v>103831171.2713189</v>
      </c>
      <c r="N2881" s="18" t="n">
        <v>106108263.6033259</v>
      </c>
      <c r="O2881" s="19" t="n">
        <v>2277092.332007036</v>
      </c>
      <c r="P2881" s="20" t="n">
        <v>0.02193071988041835</v>
      </c>
      <c r="Q2881" s="27">
        <f>IF(O2881&gt;0,O2881,"")</f>
        <v/>
      </c>
      <c r="R2881" s="28">
        <f>IF(O2881&gt;0,P2881,"")</f>
        <v/>
      </c>
    </row>
    <row r="2882">
      <c r="A2882" t="inlineStr">
        <is>
          <t>500058</t>
        </is>
      </c>
      <c r="B2882" t="inlineStr">
        <is>
          <t>Kadlec Regional Medical Center</t>
        </is>
      </c>
      <c r="C2882" t="inlineStr">
        <is>
          <t>Washington</t>
        </is>
      </c>
      <c r="D2882" t="inlineStr">
        <is>
          <t>WA</t>
        </is>
      </c>
      <c r="E2882" t="inlineStr">
        <is>
          <t>Pacific</t>
        </is>
      </c>
      <c r="F2882" t="inlineStr">
        <is>
          <t>IPPS</t>
        </is>
      </c>
      <c r="G2882" s="16" t="n">
        <v>1.1512</v>
      </c>
      <c r="H2882" s="16" t="n">
        <v>1.1322</v>
      </c>
      <c r="I2882" s="16" t="n">
        <v>1.9623</v>
      </c>
      <c r="J2882" s="16" t="n">
        <v>1.9611</v>
      </c>
      <c r="K2882" s="17" t="n">
        <v>5605</v>
      </c>
      <c r="L2882" s="16" t="n">
        <v>1</v>
      </c>
      <c r="M2882" s="18" t="n">
        <v>81681413.49696086</v>
      </c>
      <c r="N2882" s="18" t="n">
        <v>83273268.51473863</v>
      </c>
      <c r="O2882" s="19" t="n">
        <v>1591855.017777771</v>
      </c>
      <c r="P2882" s="20" t="n">
        <v>0.01948858313815785</v>
      </c>
      <c r="Q2882" s="27">
        <f>IF(O2882&gt;0,O2882,"")</f>
        <v/>
      </c>
      <c r="R2882" s="28">
        <f>IF(O2882&gt;0,P2882,"")</f>
        <v/>
      </c>
    </row>
    <row r="2883">
      <c r="A2883" t="inlineStr">
        <is>
          <t>500060</t>
        </is>
      </c>
      <c r="B2883" t="inlineStr">
        <is>
          <t>Cascade Valley Hospital</t>
        </is>
      </c>
      <c r="C2883" t="inlineStr">
        <is>
          <t>Washington</t>
        </is>
      </c>
      <c r="D2883" t="inlineStr">
        <is>
          <t>WA</t>
        </is>
      </c>
      <c r="E2883" t="inlineStr">
        <is>
          <t>Pacific</t>
        </is>
      </c>
      <c r="F2883" t="inlineStr">
        <is>
          <t>IPPS</t>
        </is>
      </c>
      <c r="G2883" s="16" t="n">
        <v>1.1911</v>
      </c>
      <c r="H2883" s="16" t="n">
        <v>1.217</v>
      </c>
      <c r="I2883" s="16" t="n">
        <v>1.4696</v>
      </c>
      <c r="J2883" s="16" t="n">
        <v>1.453</v>
      </c>
      <c r="K2883" s="17" t="n">
        <v>306</v>
      </c>
      <c r="L2883" s="16" t="n">
        <v>1</v>
      </c>
      <c r="M2883" s="18" t="n">
        <v>3419630.822785089</v>
      </c>
      <c r="N2883" s="18" t="n">
        <v>3541741.773136585</v>
      </c>
      <c r="O2883" s="19" t="n">
        <v>122110.9503514962</v>
      </c>
      <c r="P2883" s="20" t="n">
        <v>0.03570881088621256</v>
      </c>
      <c r="Q2883" s="27">
        <f>IF(O2883&gt;0,O2883,"")</f>
        <v/>
      </c>
      <c r="R2883" s="28">
        <f>IF(O2883&gt;0,P2883,"")</f>
        <v/>
      </c>
    </row>
    <row r="2884">
      <c r="A2884" t="inlineStr">
        <is>
          <t>500064</t>
        </is>
      </c>
      <c r="B2884" t="inlineStr">
        <is>
          <t>Harborview Medical Center</t>
        </is>
      </c>
      <c r="C2884" t="inlineStr">
        <is>
          <t>Washington</t>
        </is>
      </c>
      <c r="D2884" t="inlineStr">
        <is>
          <t>WA</t>
        </is>
      </c>
      <c r="E2884" t="inlineStr">
        <is>
          <t>Pacific</t>
        </is>
      </c>
      <c r="F2884" t="inlineStr">
        <is>
          <t>Rural Referral Center (RRC)</t>
        </is>
      </c>
      <c r="G2884" s="16" t="n">
        <v>1.2224</v>
      </c>
      <c r="H2884" s="16" t="n">
        <v>1.2336</v>
      </c>
      <c r="I2884" s="16" t="n">
        <v>2.647</v>
      </c>
      <c r="J2884" s="16" t="n">
        <v>2.668</v>
      </c>
      <c r="K2884" s="17" t="n">
        <v>2808</v>
      </c>
      <c r="L2884" s="16" t="n">
        <v>1</v>
      </c>
      <c r="M2884" s="18" t="n">
        <v>57557820.08681812</v>
      </c>
      <c r="N2884" s="18" t="n">
        <v>60249716.46182781</v>
      </c>
      <c r="O2884" s="19" t="n">
        <v>2691896.375009693</v>
      </c>
      <c r="P2884" s="20" t="n">
        <v>0.04676856022256115</v>
      </c>
      <c r="Q2884" s="27">
        <f>IF(O2884&gt;0,O2884,"")</f>
        <v/>
      </c>
      <c r="R2884" s="28">
        <f>IF(O2884&gt;0,P2884,"")</f>
        <v/>
      </c>
    </row>
    <row r="2885">
      <c r="A2885" t="inlineStr">
        <is>
          <t>500072</t>
        </is>
      </c>
      <c r="B2885" t="inlineStr">
        <is>
          <t>Olympic Medical Center</t>
        </is>
      </c>
      <c r="C2885" t="inlineStr">
        <is>
          <t>Washington</t>
        </is>
      </c>
      <c r="D2885" t="inlineStr">
        <is>
          <t>WA</t>
        </is>
      </c>
      <c r="E2885" t="inlineStr">
        <is>
          <t>Pacific</t>
        </is>
      </c>
      <c r="F2885" t="inlineStr">
        <is>
          <t>SCH/RRC</t>
        </is>
      </c>
      <c r="G2885" s="16" t="n">
        <v>1.1512</v>
      </c>
      <c r="H2885" s="16" t="n">
        <v>1.1322</v>
      </c>
      <c r="I2885" s="16" t="n">
        <v>1.4864</v>
      </c>
      <c r="J2885" s="16" t="n">
        <v>1.4716</v>
      </c>
      <c r="K2885" s="17" t="n">
        <v>1911</v>
      </c>
      <c r="L2885" s="16" t="n">
        <v>1</v>
      </c>
      <c r="M2885" s="18" t="n">
        <v>21094955.20670052</v>
      </c>
      <c r="N2885" s="18" t="n">
        <v>21304959.88723391</v>
      </c>
      <c r="O2885" s="19" t="n">
        <v>210004.6805333905</v>
      </c>
      <c r="P2885" s="20" t="n">
        <v>0.009955208649444559</v>
      </c>
      <c r="Q2885" s="27">
        <f>IF(O2885&gt;0,O2885,"")</f>
        <v/>
      </c>
      <c r="R2885" s="28">
        <f>IF(O2885&gt;0,P2885,"")</f>
        <v/>
      </c>
    </row>
    <row r="2886">
      <c r="A2886" t="inlineStr">
        <is>
          <t>500077</t>
        </is>
      </c>
      <c r="B2886" t="inlineStr">
        <is>
          <t>Providence Holy Family Hospital</t>
        </is>
      </c>
      <c r="C2886" t="inlineStr">
        <is>
          <t>Washington</t>
        </is>
      </c>
      <c r="D2886" t="inlineStr">
        <is>
          <t>WA</t>
        </is>
      </c>
      <c r="E2886" t="inlineStr">
        <is>
          <t>Pacific</t>
        </is>
      </c>
      <c r="F2886" t="inlineStr">
        <is>
          <t>IPPS</t>
        </is>
      </c>
      <c r="G2886" s="16" t="n">
        <v>1.1512</v>
      </c>
      <c r="H2886" s="16" t="n">
        <v>1.1322</v>
      </c>
      <c r="I2886" s="16" t="n">
        <v>1.7493</v>
      </c>
      <c r="J2886" s="16" t="n">
        <v>1.7377</v>
      </c>
      <c r="K2886" s="17" t="n">
        <v>1746</v>
      </c>
      <c r="L2886" s="16" t="n">
        <v>1</v>
      </c>
      <c r="M2886" s="18" t="n">
        <v>22682491.63242627</v>
      </c>
      <c r="N2886" s="18" t="n">
        <v>22985253.35499052</v>
      </c>
      <c r="O2886" s="19" t="n">
        <v>302761.7225642502</v>
      </c>
      <c r="P2886" s="20" t="n">
        <v>0.01334781590446749</v>
      </c>
      <c r="Q2886" s="27">
        <f>IF(O2886&gt;0,O2886,"")</f>
        <v/>
      </c>
      <c r="R2886" s="28">
        <f>IF(O2886&gt;0,P2886,"")</f>
        <v/>
      </c>
    </row>
    <row r="2887">
      <c r="A2887" t="inlineStr">
        <is>
          <t>500079</t>
        </is>
      </c>
      <c r="B2887" t="inlineStr">
        <is>
          <t>Multicare Good Samaritan Hospital</t>
        </is>
      </c>
      <c r="C2887" t="inlineStr">
        <is>
          <t>Washington</t>
        </is>
      </c>
      <c r="D2887" t="inlineStr">
        <is>
          <t>WA</t>
        </is>
      </c>
      <c r="E2887" t="inlineStr">
        <is>
          <t>Pacific</t>
        </is>
      </c>
      <c r="F2887" t="inlineStr">
        <is>
          <t>IPPS</t>
        </is>
      </c>
      <c r="G2887" s="16" t="n">
        <v>1.2372</v>
      </c>
      <c r="H2887" s="16" t="n">
        <v>1.2278</v>
      </c>
      <c r="I2887" s="16" t="n">
        <v>1.6776</v>
      </c>
      <c r="J2887" s="16" t="n">
        <v>1.6688</v>
      </c>
      <c r="K2887" s="17" t="n">
        <v>4929</v>
      </c>
      <c r="L2887" s="16" t="n">
        <v>1</v>
      </c>
      <c r="M2887" s="18" t="n">
        <v>64577922.15534544</v>
      </c>
      <c r="N2887" s="18" t="n">
        <v>65931414.06968523</v>
      </c>
      <c r="O2887" s="19" t="n">
        <v>1353491.914339788</v>
      </c>
      <c r="P2887" s="20" t="n">
        <v>0.02095905023211951</v>
      </c>
      <c r="Q2887" s="27">
        <f>IF(O2887&gt;0,O2887,"")</f>
        <v/>
      </c>
      <c r="R2887" s="28">
        <f>IF(O2887&gt;0,P2887,"")</f>
        <v/>
      </c>
    </row>
    <row r="2888">
      <c r="A2888" t="inlineStr">
        <is>
          <t>500084</t>
        </is>
      </c>
      <c r="B2888" t="inlineStr">
        <is>
          <t>Evergreenhealth Monroe</t>
        </is>
      </c>
      <c r="C2888" t="inlineStr">
        <is>
          <t>Washington</t>
        </is>
      </c>
      <c r="D2888" t="inlineStr">
        <is>
          <t>WA</t>
        </is>
      </c>
      <c r="E2888" t="inlineStr">
        <is>
          <t>Pacific</t>
        </is>
      </c>
      <c r="F2888" t="inlineStr">
        <is>
          <t>IPPS</t>
        </is>
      </c>
      <c r="G2888" s="16" t="n">
        <v>1.1911</v>
      </c>
      <c r="H2888" s="16" t="n">
        <v>1.217</v>
      </c>
      <c r="I2888" s="16" t="n">
        <v>1.2804</v>
      </c>
      <c r="J2888" s="16" t="n">
        <v>1.266</v>
      </c>
      <c r="K2888" s="17" t="n">
        <v>257</v>
      </c>
      <c r="L2888" s="16" t="n">
        <v>1</v>
      </c>
      <c r="M2888" s="18" t="n">
        <v>2502288.8570274</v>
      </c>
      <c r="N2888" s="18" t="n">
        <v>2591771.333574587</v>
      </c>
      <c r="O2888" s="19" t="n">
        <v>89482.47654718673</v>
      </c>
      <c r="P2888" s="20" t="n">
        <v>0.03576025057853938</v>
      </c>
      <c r="Q2888" s="27">
        <f>IF(O2888&gt;0,O2888,"")</f>
        <v/>
      </c>
      <c r="R2888" s="28">
        <f>IF(O2888&gt;0,P2888,"")</f>
        <v/>
      </c>
    </row>
    <row r="2889">
      <c r="A2889" t="inlineStr">
        <is>
          <t>500088</t>
        </is>
      </c>
      <c r="B2889" t="inlineStr">
        <is>
          <t>Valley Medical Center</t>
        </is>
      </c>
      <c r="C2889" t="inlineStr">
        <is>
          <t>Washington</t>
        </is>
      </c>
      <c r="D2889" t="inlineStr">
        <is>
          <t>WA</t>
        </is>
      </c>
      <c r="E2889" t="inlineStr">
        <is>
          <t>Pacific</t>
        </is>
      </c>
      <c r="F2889" t="inlineStr">
        <is>
          <t>IPPS</t>
        </is>
      </c>
      <c r="G2889" s="16" t="n">
        <v>1.2277</v>
      </c>
      <c r="H2889" s="16" t="n">
        <v>1.2336</v>
      </c>
      <c r="I2889" s="16" t="n">
        <v>1.8712</v>
      </c>
      <c r="J2889" s="16" t="n">
        <v>1.8635</v>
      </c>
      <c r="K2889" s="17" t="n">
        <v>2851</v>
      </c>
      <c r="L2889" s="16" t="n">
        <v>1</v>
      </c>
      <c r="M2889" s="18" t="n">
        <v>41437487.76734902</v>
      </c>
      <c r="N2889" s="18" t="n">
        <v>42726635.24440806</v>
      </c>
      <c r="O2889" s="19" t="n">
        <v>1289147.477059036</v>
      </c>
      <c r="P2889" s="20" t="n">
        <v>0.03111065719758305</v>
      </c>
      <c r="Q2889" s="27">
        <f>IF(O2889&gt;0,O2889,"")</f>
        <v/>
      </c>
      <c r="R2889" s="28">
        <f>IF(O2889&gt;0,P2889,"")</f>
        <v/>
      </c>
    </row>
    <row r="2890">
      <c r="A2890" t="inlineStr">
        <is>
          <t>500108</t>
        </is>
      </c>
      <c r="B2890" t="inlineStr">
        <is>
          <t>St Joseph Medical Center</t>
        </is>
      </c>
      <c r="C2890" t="inlineStr">
        <is>
          <t>Washington</t>
        </is>
      </c>
      <c r="D2890" t="inlineStr">
        <is>
          <t>WA</t>
        </is>
      </c>
      <c r="E2890" t="inlineStr">
        <is>
          <t>Pacific</t>
        </is>
      </c>
      <c r="F2890" t="inlineStr">
        <is>
          <t>IPPS</t>
        </is>
      </c>
      <c r="G2890" s="16" t="n">
        <v>1.2372</v>
      </c>
      <c r="H2890" s="16" t="n">
        <v>1.2278</v>
      </c>
      <c r="I2890" s="16" t="n">
        <v>2.3906</v>
      </c>
      <c r="J2890" s="16" t="n">
        <v>2.395</v>
      </c>
      <c r="K2890" s="17" t="n">
        <v>3939</v>
      </c>
      <c r="L2890" s="16" t="n">
        <v>1</v>
      </c>
      <c r="M2890" s="18" t="n">
        <v>73541033.26793356</v>
      </c>
      <c r="N2890" s="18" t="n">
        <v>75617232.68702656</v>
      </c>
      <c r="O2890" s="19" t="n">
        <v>2076199.419092998</v>
      </c>
      <c r="P2890" s="20" t="n">
        <v>0.02823184998677864</v>
      </c>
      <c r="Q2890" s="27">
        <f>IF(O2890&gt;0,O2890,"")</f>
        <v/>
      </c>
      <c r="R2890" s="28">
        <f>IF(O2890&gt;0,P2890,"")</f>
        <v/>
      </c>
    </row>
    <row r="2891">
      <c r="A2891" t="inlineStr">
        <is>
          <t>500119</t>
        </is>
      </c>
      <c r="B2891" t="inlineStr">
        <is>
          <t>Multicare Valley Hospital</t>
        </is>
      </c>
      <c r="C2891" t="inlineStr">
        <is>
          <t>Washington</t>
        </is>
      </c>
      <c r="D2891" t="inlineStr">
        <is>
          <t>WA</t>
        </is>
      </c>
      <c r="E2891" t="inlineStr">
        <is>
          <t>Pacific</t>
        </is>
      </c>
      <c r="F2891" t="inlineStr">
        <is>
          <t>IPPS</t>
        </is>
      </c>
      <c r="G2891" s="16" t="n">
        <v>1.1512</v>
      </c>
      <c r="H2891" s="16" t="n">
        <v>1.1322</v>
      </c>
      <c r="I2891" s="16" t="n">
        <v>1.6823</v>
      </c>
      <c r="J2891" s="16" t="n">
        <v>1.672</v>
      </c>
      <c r="K2891" s="17" t="n">
        <v>1232</v>
      </c>
      <c r="L2891" s="16" t="n">
        <v>1</v>
      </c>
      <c r="M2891" s="18" t="n">
        <v>15392046.84964159</v>
      </c>
      <c r="N2891" s="18" t="n">
        <v>15605483.74233745</v>
      </c>
      <c r="O2891" s="19" t="n">
        <v>213436.8926958647</v>
      </c>
      <c r="P2891" s="20" t="n">
        <v>0.01386669978209134</v>
      </c>
      <c r="Q2891" s="27">
        <f>IF(O2891&gt;0,O2891,"")</f>
        <v/>
      </c>
      <c r="R2891" s="28">
        <f>IF(O2891&gt;0,P2891,"")</f>
        <v/>
      </c>
    </row>
    <row r="2892">
      <c r="A2892" t="inlineStr">
        <is>
          <t>500124</t>
        </is>
      </c>
      <c r="B2892" t="inlineStr">
        <is>
          <t>Evergreenhealth Medical Center</t>
        </is>
      </c>
      <c r="C2892" t="inlineStr">
        <is>
          <t>Washington</t>
        </is>
      </c>
      <c r="D2892" t="inlineStr">
        <is>
          <t>WA</t>
        </is>
      </c>
      <c r="E2892" t="inlineStr">
        <is>
          <t>Pacific</t>
        </is>
      </c>
      <c r="F2892" t="inlineStr">
        <is>
          <t>IPPS</t>
        </is>
      </c>
      <c r="G2892" s="16" t="n">
        <v>1.2277</v>
      </c>
      <c r="H2892" s="16" t="n">
        <v>1.2336</v>
      </c>
      <c r="I2892" s="16" t="n">
        <v>1.7268</v>
      </c>
      <c r="J2892" s="16" t="n">
        <v>1.7226</v>
      </c>
      <c r="K2892" s="17" t="n">
        <v>3209</v>
      </c>
      <c r="L2892" s="16" t="n">
        <v>1</v>
      </c>
      <c r="M2892" s="18" t="n">
        <v>43041534.72589451</v>
      </c>
      <c r="N2892" s="18" t="n">
        <v>44455575.69786914</v>
      </c>
      <c r="O2892" s="19" t="n">
        <v>1414040.971974634</v>
      </c>
      <c r="P2892" s="20" t="n">
        <v>0.0328529403279833</v>
      </c>
      <c r="Q2892" s="27">
        <f>IF(O2892&gt;0,O2892,"")</f>
        <v/>
      </c>
      <c r="R2892" s="28">
        <f>IF(O2892&gt;0,P2892,"")</f>
        <v/>
      </c>
    </row>
    <row r="2893">
      <c r="A2893" t="inlineStr">
        <is>
          <t>500129</t>
        </is>
      </c>
      <c r="B2893" t="inlineStr">
        <is>
          <t>Tacoma General Allenmore Hospital</t>
        </is>
      </c>
      <c r="C2893" t="inlineStr">
        <is>
          <t>Washington</t>
        </is>
      </c>
      <c r="D2893" t="inlineStr">
        <is>
          <t>WA</t>
        </is>
      </c>
      <c r="E2893" t="inlineStr">
        <is>
          <t>Pacific</t>
        </is>
      </c>
      <c r="F2893" t="inlineStr">
        <is>
          <t>IPPS</t>
        </is>
      </c>
      <c r="G2893" s="16" t="n">
        <v>1.2372</v>
      </c>
      <c r="H2893" s="16" t="n">
        <v>1.2278</v>
      </c>
      <c r="I2893" s="16" t="n">
        <v>2.2325</v>
      </c>
      <c r="J2893" s="16" t="n">
        <v>2.2317</v>
      </c>
      <c r="K2893" s="17" t="n">
        <v>5001</v>
      </c>
      <c r="L2893" s="16" t="n">
        <v>1</v>
      </c>
      <c r="M2893" s="18" t="n">
        <v>87193709.3603581</v>
      </c>
      <c r="N2893" s="18" t="n">
        <v>89458569.48065235</v>
      </c>
      <c r="O2893" s="19" t="n">
        <v>2264860.120294243</v>
      </c>
      <c r="P2893" s="20" t="n">
        <v>0.02597504036597327</v>
      </c>
      <c r="Q2893" s="27">
        <f>IF(O2893&gt;0,O2893,"")</f>
        <v/>
      </c>
      <c r="R2893" s="28">
        <f>IF(O2893&gt;0,P2893,"")</f>
        <v/>
      </c>
    </row>
    <row r="2894">
      <c r="A2894" t="inlineStr">
        <is>
          <t>500139</t>
        </is>
      </c>
      <c r="B2894" t="inlineStr">
        <is>
          <t>Multicare Capital Medical Center</t>
        </is>
      </c>
      <c r="C2894" t="inlineStr">
        <is>
          <t>Washington</t>
        </is>
      </c>
      <c r="D2894" t="inlineStr">
        <is>
          <t>WA</t>
        </is>
      </c>
      <c r="E2894" t="inlineStr">
        <is>
          <t>Pacific</t>
        </is>
      </c>
      <c r="F2894" t="inlineStr">
        <is>
          <t>IPPS</t>
        </is>
      </c>
      <c r="G2894" s="16" t="n">
        <v>1.2224</v>
      </c>
      <c r="H2894" s="16" t="n">
        <v>1.1874</v>
      </c>
      <c r="I2894" s="16" t="n">
        <v>1.841</v>
      </c>
      <c r="J2894" s="16" t="n">
        <v>1.8351</v>
      </c>
      <c r="K2894" s="17" t="n">
        <v>1300</v>
      </c>
      <c r="L2894" s="16" t="n">
        <v>1</v>
      </c>
      <c r="M2894" s="18" t="n">
        <v>18533200.89476419</v>
      </c>
      <c r="N2894" s="18" t="n">
        <v>18678729.11983664</v>
      </c>
      <c r="O2894" s="19" t="n">
        <v>145528.2250724472</v>
      </c>
      <c r="P2894" s="20" t="n">
        <v>0.007852298472281728</v>
      </c>
      <c r="Q2894" s="27">
        <f>IF(O2894&gt;0,O2894,"")</f>
        <v/>
      </c>
      <c r="R2894" s="28">
        <f>IF(O2894&gt;0,P2894,"")</f>
        <v/>
      </c>
    </row>
    <row r="2895">
      <c r="A2895" t="inlineStr">
        <is>
          <t>500141</t>
        </is>
      </c>
      <c r="B2895" t="inlineStr">
        <is>
          <t>St Francis Community Hospital</t>
        </is>
      </c>
      <c r="C2895" t="inlineStr">
        <is>
          <t>Washington</t>
        </is>
      </c>
      <c r="D2895" t="inlineStr">
        <is>
          <t>WA</t>
        </is>
      </c>
      <c r="E2895" t="inlineStr">
        <is>
          <t>Pacific</t>
        </is>
      </c>
      <c r="F2895" t="inlineStr">
        <is>
          <t>IPPS</t>
        </is>
      </c>
      <c r="G2895" s="16" t="n">
        <v>1.2277</v>
      </c>
      <c r="H2895" s="16" t="n">
        <v>1.2336</v>
      </c>
      <c r="I2895" s="16" t="n">
        <v>1.7587</v>
      </c>
      <c r="J2895" s="16" t="n">
        <v>1.7503</v>
      </c>
      <c r="K2895" s="17" t="n">
        <v>1724</v>
      </c>
      <c r="L2895" s="16" t="n">
        <v>1</v>
      </c>
      <c r="M2895" s="18" t="n">
        <v>23550764.87072576</v>
      </c>
      <c r="N2895" s="18" t="n">
        <v>24267320.8960008</v>
      </c>
      <c r="O2895" s="19" t="n">
        <v>716556.0252750367</v>
      </c>
      <c r="P2895" s="20" t="n">
        <v>0.03042601924856102</v>
      </c>
      <c r="Q2895" s="27">
        <f>IF(O2895&gt;0,O2895,"")</f>
        <v/>
      </c>
      <c r="R2895" s="28">
        <f>IF(O2895&gt;0,P2895,"")</f>
        <v/>
      </c>
    </row>
    <row r="2896">
      <c r="A2896" t="inlineStr">
        <is>
          <t>500150</t>
        </is>
      </c>
      <c r="B2896" t="inlineStr">
        <is>
          <t>Legacy Salmon Creek Medical Center</t>
        </is>
      </c>
      <c r="C2896" t="inlineStr">
        <is>
          <t>Washington</t>
        </is>
      </c>
      <c r="D2896" t="inlineStr">
        <is>
          <t>WA</t>
        </is>
      </c>
      <c r="E2896" t="inlineStr">
        <is>
          <t>Pacific</t>
        </is>
      </c>
      <c r="F2896" t="inlineStr">
        <is>
          <t>IPPS</t>
        </is>
      </c>
      <c r="G2896" s="16" t="n">
        <v>1.1512</v>
      </c>
      <c r="H2896" s="16" t="n">
        <v>1.1322</v>
      </c>
      <c r="I2896" s="16" t="n">
        <v>1.7758</v>
      </c>
      <c r="J2896" s="16" t="n">
        <v>1.7673</v>
      </c>
      <c r="K2896" s="17" t="n">
        <v>1950</v>
      </c>
      <c r="L2896" s="16" t="n">
        <v>1</v>
      </c>
      <c r="M2896" s="18" t="n">
        <v>25716442.31237971</v>
      </c>
      <c r="N2896" s="18" t="n">
        <v>26108092.54449446</v>
      </c>
      <c r="O2896" s="19" t="n">
        <v>391650.2321147472</v>
      </c>
      <c r="P2896" s="20" t="n">
        <v>0.01522956509136606</v>
      </c>
      <c r="Q2896" s="27">
        <f>IF(O2896&gt;0,O2896,"")</f>
        <v/>
      </c>
      <c r="R2896" s="28">
        <f>IF(O2896&gt;0,P2896,"")</f>
        <v/>
      </c>
    </row>
    <row r="2897">
      <c r="A2897" t="inlineStr">
        <is>
          <t>500151</t>
        </is>
      </c>
      <c r="B2897" t="inlineStr">
        <is>
          <t>St Anthony Hospital</t>
        </is>
      </c>
      <c r="C2897" t="inlineStr">
        <is>
          <t>Washington</t>
        </is>
      </c>
      <c r="D2897" t="inlineStr">
        <is>
          <t>WA</t>
        </is>
      </c>
      <c r="E2897" t="inlineStr">
        <is>
          <t>Pacific</t>
        </is>
      </c>
      <c r="F2897" t="inlineStr">
        <is>
          <t>IPPS</t>
        </is>
      </c>
      <c r="G2897" s="16" t="n">
        <v>1.2372</v>
      </c>
      <c r="H2897" s="16" t="n">
        <v>1.2278</v>
      </c>
      <c r="I2897" s="16" t="n">
        <v>1.5654</v>
      </c>
      <c r="J2897" s="16" t="n">
        <v>1.5541</v>
      </c>
      <c r="K2897" s="17" t="n">
        <v>2719</v>
      </c>
      <c r="L2897" s="16" t="n">
        <v>1</v>
      </c>
      <c r="M2897" s="18" t="n">
        <v>33240792.44427251</v>
      </c>
      <c r="N2897" s="18" t="n">
        <v>33870175.67445409</v>
      </c>
      <c r="O2897" s="19" t="n">
        <v>629383.2301815785</v>
      </c>
      <c r="P2897" s="20" t="n">
        <v>0.01893406215380474</v>
      </c>
      <c r="Q2897" s="27">
        <f>IF(O2897&gt;0,O2897,"")</f>
        <v/>
      </c>
      <c r="R2897" s="28">
        <f>IF(O2897&gt;0,P2897,"")</f>
        <v/>
      </c>
    </row>
    <row r="2898">
      <c r="A2898" t="inlineStr">
        <is>
          <t>500152</t>
        </is>
      </c>
      <c r="B2898" t="inlineStr">
        <is>
          <t>Swedish Issaquah</t>
        </is>
      </c>
      <c r="C2898" t="inlineStr">
        <is>
          <t>Washington</t>
        </is>
      </c>
      <c r="D2898" t="inlineStr">
        <is>
          <t>WA</t>
        </is>
      </c>
      <c r="E2898" t="inlineStr">
        <is>
          <t>Pacific</t>
        </is>
      </c>
      <c r="F2898" t="inlineStr">
        <is>
          <t>IPPS</t>
        </is>
      </c>
      <c r="G2898" s="16" t="n">
        <v>1.2277</v>
      </c>
      <c r="H2898" s="16" t="n">
        <v>1.2336</v>
      </c>
      <c r="I2898" s="16" t="n">
        <v>1.726</v>
      </c>
      <c r="J2898" s="16" t="n">
        <v>1.727</v>
      </c>
      <c r="K2898" s="17" t="n">
        <v>1546</v>
      </c>
      <c r="L2898" s="16" t="n">
        <v>1</v>
      </c>
      <c r="M2898" s="18" t="n">
        <v>20726514.39637282</v>
      </c>
      <c r="N2898" s="18" t="n">
        <v>21472069.58346755</v>
      </c>
      <c r="O2898" s="19" t="n">
        <v>745555.1870947219</v>
      </c>
      <c r="P2898" s="20" t="n">
        <v>0.03597108384153562</v>
      </c>
      <c r="Q2898" s="27">
        <f>IF(O2898&gt;0,O2898,"")</f>
        <v/>
      </c>
      <c r="R2898" s="28">
        <f>IF(O2898&gt;0,P2898,"")</f>
        <v/>
      </c>
    </row>
    <row r="2899">
      <c r="A2899" t="inlineStr">
        <is>
          <t>500154</t>
        </is>
      </c>
      <c r="B2899" t="inlineStr">
        <is>
          <t>Multicare Covington Medical Center</t>
        </is>
      </c>
      <c r="C2899" t="inlineStr">
        <is>
          <t>Washington</t>
        </is>
      </c>
      <c r="D2899" t="inlineStr">
        <is>
          <t>WA</t>
        </is>
      </c>
      <c r="E2899" t="inlineStr">
        <is>
          <t>Pacific</t>
        </is>
      </c>
      <c r="F2899" t="inlineStr">
        <is>
          <t>IPPS</t>
        </is>
      </c>
      <c r="G2899" s="16" t="n">
        <v>1.2277</v>
      </c>
      <c r="H2899" s="16" t="n">
        <v>1.2336</v>
      </c>
      <c r="I2899" s="16" t="n">
        <v>1.3317</v>
      </c>
      <c r="J2899" s="16" t="n">
        <v>1.3167</v>
      </c>
      <c r="K2899" s="17" t="n">
        <v>611</v>
      </c>
      <c r="L2899" s="16" t="n">
        <v>1</v>
      </c>
      <c r="M2899" s="18" t="n">
        <v>6320094.927599938</v>
      </c>
      <c r="N2899" s="18" t="n">
        <v>6469938.083507843</v>
      </c>
      <c r="O2899" s="19" t="n">
        <v>149843.1559079057</v>
      </c>
      <c r="P2899" s="20" t="n">
        <v>0.02370900399826886</v>
      </c>
      <c r="Q2899" s="27">
        <f>IF(O2899&gt;0,O2899,"")</f>
        <v/>
      </c>
      <c r="R2899" s="28">
        <f>IF(O2899&gt;0,P2899,"")</f>
        <v/>
      </c>
    </row>
    <row r="2900">
      <c r="A2900" t="inlineStr">
        <is>
          <t>510001</t>
        </is>
      </c>
      <c r="B2900" t="inlineStr">
        <is>
          <t>West Virginia University Hospitals, Inc</t>
        </is>
      </c>
      <c r="C2900" t="inlineStr">
        <is>
          <t>West Virginia</t>
        </is>
      </c>
      <c r="D2900" t="inlineStr">
        <is>
          <t>WV</t>
        </is>
      </c>
      <c r="E2900" t="inlineStr">
        <is>
          <t>South Atlantic</t>
        </is>
      </c>
      <c r="F2900" t="inlineStr">
        <is>
          <t>Rural Referral Center (RRC)</t>
        </is>
      </c>
      <c r="G2900" s="16" t="n">
        <v>0.9113</v>
      </c>
      <c r="H2900" s="16" t="n">
        <v>0.8657</v>
      </c>
      <c r="I2900" s="16" t="n">
        <v>2.3348</v>
      </c>
      <c r="J2900" s="16" t="n">
        <v>2.3402</v>
      </c>
      <c r="K2900" s="17" t="n">
        <v>6790</v>
      </c>
      <c r="L2900" s="16" t="n">
        <v>1</v>
      </c>
      <c r="M2900" s="18" t="n">
        <v>101163930.0036419</v>
      </c>
      <c r="N2900" s="18" t="n">
        <v>101500019.9355561</v>
      </c>
      <c r="O2900" s="19" t="n">
        <v>336089.931914106</v>
      </c>
      <c r="P2900" s="20" t="n">
        <v>0.003322230877171405</v>
      </c>
      <c r="Q2900" s="27">
        <f>IF(O2900&gt;0,O2900,"")</f>
        <v/>
      </c>
      <c r="R2900" s="28">
        <f>IF(O2900&gt;0,P2900,"")</f>
        <v/>
      </c>
    </row>
    <row r="2901">
      <c r="A2901" t="inlineStr">
        <is>
          <t>510002</t>
        </is>
      </c>
      <c r="B2901" t="inlineStr">
        <is>
          <t>Camc Greenbrier Valley Medical Center, Inc</t>
        </is>
      </c>
      <c r="C2901" t="inlineStr">
        <is>
          <t>West Virginia</t>
        </is>
      </c>
      <c r="D2901" t="inlineStr">
        <is>
          <t>WV</t>
        </is>
      </c>
      <c r="E2901" t="inlineStr">
        <is>
          <t>South Atlantic</t>
        </is>
      </c>
      <c r="F2901" t="inlineStr">
        <is>
          <t>SCH/RRC</t>
        </is>
      </c>
      <c r="G2901" s="16" t="n">
        <v>0.8982</v>
      </c>
      <c r="H2901" s="16" t="n">
        <v>0.9263</v>
      </c>
      <c r="I2901" s="16" t="n">
        <v>1.3944</v>
      </c>
      <c r="J2901" s="16" t="n">
        <v>1.3792</v>
      </c>
      <c r="K2901" s="17" t="n">
        <v>810</v>
      </c>
      <c r="L2901" s="16" t="n">
        <v>1</v>
      </c>
      <c r="M2901" s="18" t="n">
        <v>7145454.90500596</v>
      </c>
      <c r="N2901" s="18" t="n">
        <v>7428480.04654427</v>
      </c>
      <c r="O2901" s="19" t="n">
        <v>283025.1415383099</v>
      </c>
      <c r="P2901" s="20" t="n">
        <v>0.03960911450718529</v>
      </c>
      <c r="Q2901" s="27">
        <f>IF(O2901&gt;0,O2901,"")</f>
        <v/>
      </c>
      <c r="R2901" s="28">
        <f>IF(O2901&gt;0,P2901,"")</f>
        <v/>
      </c>
    </row>
    <row r="2902">
      <c r="A2902" t="inlineStr">
        <is>
          <t>510006</t>
        </is>
      </c>
      <c r="B2902" t="inlineStr">
        <is>
          <t>United Hospital Center, Inc</t>
        </is>
      </c>
      <c r="C2902" t="inlineStr">
        <is>
          <t>West Virginia</t>
        </is>
      </c>
      <c r="D2902" t="inlineStr">
        <is>
          <t>WV</t>
        </is>
      </c>
      <c r="E2902" t="inlineStr">
        <is>
          <t>South Atlantic</t>
        </is>
      </c>
      <c r="F2902" t="inlineStr">
        <is>
          <t>EACH/RRC</t>
        </is>
      </c>
      <c r="G2902" s="16" t="n">
        <v>0.9113</v>
      </c>
      <c r="H2902" s="16" t="n">
        <v>0.9187</v>
      </c>
      <c r="I2902" s="16" t="n">
        <v>1.6659</v>
      </c>
      <c r="J2902" s="16" t="n">
        <v>1.6648</v>
      </c>
      <c r="K2902" s="17" t="n">
        <v>3514</v>
      </c>
      <c r="L2902" s="16" t="n">
        <v>1</v>
      </c>
      <c r="M2902" s="18" t="n">
        <v>37355703.43053278</v>
      </c>
      <c r="N2902" s="18" t="n">
        <v>38708097.4415798</v>
      </c>
      <c r="O2902" s="19" t="n">
        <v>1352394.011047021</v>
      </c>
      <c r="P2902" s="20" t="n">
        <v>0.03620314669115929</v>
      </c>
      <c r="Q2902" s="27">
        <f>IF(O2902&gt;0,O2902,"")</f>
        <v/>
      </c>
      <c r="R2902" s="28">
        <f>IF(O2902&gt;0,P2902,"")</f>
        <v/>
      </c>
    </row>
    <row r="2903">
      <c r="A2903" t="inlineStr">
        <is>
          <t>510007</t>
        </is>
      </c>
      <c r="B2903" t="inlineStr">
        <is>
          <t>St Mary'S Medical Center</t>
        </is>
      </c>
      <c r="C2903" t="inlineStr">
        <is>
          <t>West Virginia</t>
        </is>
      </c>
      <c r="D2903" t="inlineStr">
        <is>
          <t>WV</t>
        </is>
      </c>
      <c r="E2903" t="inlineStr">
        <is>
          <t>South Atlantic</t>
        </is>
      </c>
      <c r="F2903" t="inlineStr">
        <is>
          <t>Rural Referral Center (RRC)</t>
        </is>
      </c>
      <c r="G2903" s="16" t="n">
        <v>0.8982</v>
      </c>
      <c r="H2903" s="16" t="n">
        <v>0.86</v>
      </c>
      <c r="I2903" s="16" t="n">
        <v>1.971</v>
      </c>
      <c r="J2903" s="16" t="n">
        <v>1.9719</v>
      </c>
      <c r="K2903" s="17" t="n">
        <v>3239</v>
      </c>
      <c r="L2903" s="16" t="n">
        <v>1</v>
      </c>
      <c r="M2903" s="18" t="n">
        <v>40388252.4365066</v>
      </c>
      <c r="N2903" s="18" t="n">
        <v>40640755.91947175</v>
      </c>
      <c r="O2903" s="19" t="n">
        <v>252503.482965149</v>
      </c>
      <c r="P2903" s="20" t="n">
        <v>0.006251904148665596</v>
      </c>
      <c r="Q2903" s="27">
        <f>IF(O2903&gt;0,O2903,"")</f>
        <v/>
      </c>
      <c r="R2903" s="28">
        <f>IF(O2903&gt;0,P2903,"")</f>
        <v/>
      </c>
    </row>
    <row r="2904">
      <c r="A2904" t="inlineStr">
        <is>
          <t>510008</t>
        </is>
      </c>
      <c r="B2904" t="inlineStr">
        <is>
          <t>Berkeley Medical Center</t>
        </is>
      </c>
      <c r="C2904" t="inlineStr">
        <is>
          <t>West Virginia</t>
        </is>
      </c>
      <c r="D2904" t="inlineStr">
        <is>
          <t>WV</t>
        </is>
      </c>
      <c r="E2904" t="inlineStr">
        <is>
          <t>South Atlantic</t>
        </is>
      </c>
      <c r="F2904" t="inlineStr">
        <is>
          <t>Rural Referral Center (RRC)</t>
        </is>
      </c>
      <c r="G2904" s="16" t="n">
        <v>0.9111</v>
      </c>
      <c r="H2904" s="16" t="n">
        <v>0.9141</v>
      </c>
      <c r="I2904" s="16" t="n">
        <v>1.68</v>
      </c>
      <c r="J2904" s="16" t="n">
        <v>1.6748</v>
      </c>
      <c r="K2904" s="17" t="n">
        <v>2064</v>
      </c>
      <c r="L2904" s="16" t="n">
        <v>1</v>
      </c>
      <c r="M2904" s="18" t="n">
        <v>22124232.71709719</v>
      </c>
      <c r="N2904" s="18" t="n">
        <v>22803648.00191157</v>
      </c>
      <c r="O2904" s="19" t="n">
        <v>679415.2848143838</v>
      </c>
      <c r="P2904" s="20" t="n">
        <v>0.03070910044664937</v>
      </c>
      <c r="Q2904" s="27">
        <f>IF(O2904&gt;0,O2904,"")</f>
        <v/>
      </c>
      <c r="R2904" s="28">
        <f>IF(O2904&gt;0,P2904,"")</f>
        <v/>
      </c>
    </row>
    <row r="2905">
      <c r="A2905" t="inlineStr">
        <is>
          <t>510012</t>
        </is>
      </c>
      <c r="B2905" t="inlineStr">
        <is>
          <t>Rivers Health</t>
        </is>
      </c>
      <c r="C2905" t="inlineStr">
        <is>
          <t>West Virginia</t>
        </is>
      </c>
      <c r="D2905" t="inlineStr">
        <is>
          <t>WV</t>
        </is>
      </c>
      <c r="E2905" t="inlineStr">
        <is>
          <t>South Atlantic</t>
        </is>
      </c>
      <c r="F2905" t="inlineStr">
        <is>
          <t>IPPS</t>
        </is>
      </c>
      <c r="G2905" s="16" t="n">
        <v>0.8982</v>
      </c>
      <c r="H2905" s="16" t="n">
        <v>0.8538</v>
      </c>
      <c r="I2905" s="16" t="n">
        <v>1.1926</v>
      </c>
      <c r="J2905" s="16" t="n">
        <v>1.1805</v>
      </c>
      <c r="K2905" s="17" t="n">
        <v>209</v>
      </c>
      <c r="L2905" s="16" t="n">
        <v>1</v>
      </c>
      <c r="M2905" s="18" t="n">
        <v>1576879.767411279</v>
      </c>
      <c r="N2905" s="18" t="n">
        <v>1563314.131159921</v>
      </c>
      <c r="O2905" s="19" t="n">
        <v>-13565.63625135738</v>
      </c>
      <c r="P2905" s="20" t="n">
        <v>-0.008602834871569015</v>
      </c>
      <c r="Q2905" s="27">
        <f>IF(O2905&gt;0,O2905,"")</f>
        <v/>
      </c>
      <c r="R2905" s="28">
        <f>IF(O2905&gt;0,P2905,"")</f>
        <v/>
      </c>
    </row>
    <row r="2906">
      <c r="A2906" t="inlineStr">
        <is>
          <t>510013</t>
        </is>
      </c>
      <c r="B2906" t="inlineStr">
        <is>
          <t>Reynolds Memorial Hospital, Inc</t>
        </is>
      </c>
      <c r="C2906" t="inlineStr">
        <is>
          <t>West Virginia</t>
        </is>
      </c>
      <c r="D2906" t="inlineStr">
        <is>
          <t>WV</t>
        </is>
      </c>
      <c r="E2906" t="inlineStr">
        <is>
          <t>South Atlantic</t>
        </is>
      </c>
      <c r="F2906" t="inlineStr">
        <is>
          <t>IPPS</t>
        </is>
      </c>
      <c r="G2906" s="16" t="n">
        <v>0.8982</v>
      </c>
      <c r="H2906" s="16" t="n">
        <v>0.8545</v>
      </c>
      <c r="I2906" s="16" t="n">
        <v>1.3579</v>
      </c>
      <c r="J2906" s="16" t="n">
        <v>1.3454</v>
      </c>
      <c r="K2906" s="17" t="n">
        <v>806</v>
      </c>
      <c r="L2906" s="16" t="n">
        <v>1</v>
      </c>
      <c r="M2906" s="18" t="n">
        <v>6924051.985454268</v>
      </c>
      <c r="N2906" s="18" t="n">
        <v>6874287.05758392</v>
      </c>
      <c r="O2906" s="19" t="n">
        <v>-49764.9278703481</v>
      </c>
      <c r="P2906" s="20" t="n">
        <v>-0.007187255089200945</v>
      </c>
      <c r="Q2906" s="27">
        <f>IF(O2906&gt;0,O2906,"")</f>
        <v/>
      </c>
      <c r="R2906" s="28">
        <f>IF(O2906&gt;0,P2906,"")</f>
        <v/>
      </c>
    </row>
    <row r="2907">
      <c r="A2907" t="inlineStr">
        <is>
          <t>510022</t>
        </is>
      </c>
      <c r="B2907" t="inlineStr">
        <is>
          <t>Charleston Area Medical Center</t>
        </is>
      </c>
      <c r="C2907" t="inlineStr">
        <is>
          <t>West Virginia</t>
        </is>
      </c>
      <c r="D2907" t="inlineStr">
        <is>
          <t>WV</t>
        </is>
      </c>
      <c r="E2907" t="inlineStr">
        <is>
          <t>South Atlantic</t>
        </is>
      </c>
      <c r="F2907" t="inlineStr">
        <is>
          <t>Rural Referral Center (RRC)</t>
        </is>
      </c>
      <c r="G2907" s="16" t="n">
        <v>0.8982</v>
      </c>
      <c r="H2907" s="16" t="n">
        <v>0.8538</v>
      </c>
      <c r="I2907" s="16" t="n">
        <v>2.0561</v>
      </c>
      <c r="J2907" s="16" t="n">
        <v>2.0578</v>
      </c>
      <c r="K2907" s="17" t="n">
        <v>7167</v>
      </c>
      <c r="L2907" s="16" t="n">
        <v>1</v>
      </c>
      <c r="M2907" s="18" t="n">
        <v>93226445.79457138</v>
      </c>
      <c r="N2907" s="18" t="n">
        <v>93448975.2719979</v>
      </c>
      <c r="O2907" s="19" t="n">
        <v>222529.477426514</v>
      </c>
      <c r="P2907" s="20" t="n">
        <v>0.002386978024635495</v>
      </c>
      <c r="Q2907" s="27">
        <f>IF(O2907&gt;0,O2907,"")</f>
        <v/>
      </c>
      <c r="R2907" s="28">
        <f>IF(O2907&gt;0,P2907,"")</f>
        <v/>
      </c>
    </row>
    <row r="2908">
      <c r="A2908" t="inlineStr">
        <is>
          <t>510023</t>
        </is>
      </c>
      <c r="B2908" t="inlineStr">
        <is>
          <t>Weirton Medical Center, Inc</t>
        </is>
      </c>
      <c r="C2908" t="inlineStr">
        <is>
          <t>West Virginia</t>
        </is>
      </c>
      <c r="D2908" t="inlineStr">
        <is>
          <t>WV</t>
        </is>
      </c>
      <c r="E2908" t="inlineStr">
        <is>
          <t>South Atlantic</t>
        </is>
      </c>
      <c r="F2908" t="inlineStr">
        <is>
          <t>Rural Referral Center (RRC)</t>
        </is>
      </c>
      <c r="G2908" s="16" t="n">
        <v>0.8982</v>
      </c>
      <c r="H2908" s="16" t="n">
        <v>0.873</v>
      </c>
      <c r="I2908" s="16" t="n">
        <v>1.3763</v>
      </c>
      <c r="J2908" s="16" t="n">
        <v>1.3657</v>
      </c>
      <c r="K2908" s="17" t="n">
        <v>2237</v>
      </c>
      <c r="L2908" s="16" t="n">
        <v>1</v>
      </c>
      <c r="M2908" s="18" t="n">
        <v>19477651.1720112</v>
      </c>
      <c r="N2908" s="18" t="n">
        <v>19611171.96668306</v>
      </c>
      <c r="O2908" s="19" t="n">
        <v>133520.7946718596</v>
      </c>
      <c r="P2908" s="20" t="n">
        <v>0.006855076800211156</v>
      </c>
      <c r="Q2908" s="27">
        <f>IF(O2908&gt;0,O2908,"")</f>
        <v/>
      </c>
      <c r="R2908" s="28">
        <f>IF(O2908&gt;0,P2908,"")</f>
        <v/>
      </c>
    </row>
    <row r="2909">
      <c r="A2909" t="inlineStr">
        <is>
          <t>510024</t>
        </is>
      </c>
      <c r="B2909" t="inlineStr">
        <is>
          <t>Mon Health Medical Center</t>
        </is>
      </c>
      <c r="C2909" t="inlineStr">
        <is>
          <t>West Virginia</t>
        </is>
      </c>
      <c r="D2909" t="inlineStr">
        <is>
          <t>WV</t>
        </is>
      </c>
      <c r="E2909" t="inlineStr">
        <is>
          <t>South Atlantic</t>
        </is>
      </c>
      <c r="F2909" t="inlineStr">
        <is>
          <t>Rural Referral Center (RRC)</t>
        </is>
      </c>
      <c r="G2909" s="16" t="n">
        <v>0.9113</v>
      </c>
      <c r="H2909" s="16" t="n">
        <v>0.8657</v>
      </c>
      <c r="I2909" s="16" t="n">
        <v>1.9716</v>
      </c>
      <c r="J2909" s="16" t="n">
        <v>1.9806</v>
      </c>
      <c r="K2909" s="17" t="n">
        <v>2341</v>
      </c>
      <c r="L2909" s="16" t="n">
        <v>1</v>
      </c>
      <c r="M2909" s="18" t="n">
        <v>29452791.07261239</v>
      </c>
      <c r="N2909" s="18" t="n">
        <v>29617034.18806344</v>
      </c>
      <c r="O2909" s="19" t="n">
        <v>164243.1154510491</v>
      </c>
      <c r="P2909" s="20" t="n">
        <v>0.005576487302888442</v>
      </c>
      <c r="Q2909" s="27">
        <f>IF(O2909&gt;0,O2909,"")</f>
        <v/>
      </c>
      <c r="R2909" s="28">
        <f>IF(O2909&gt;0,P2909,"")</f>
        <v/>
      </c>
    </row>
    <row r="2910">
      <c r="A2910" t="inlineStr">
        <is>
          <t>510029</t>
        </is>
      </c>
      <c r="B2910" t="inlineStr">
        <is>
          <t>Thomas Memorial Hospital</t>
        </is>
      </c>
      <c r="C2910" t="inlineStr">
        <is>
          <t>West Virginia</t>
        </is>
      </c>
      <c r="D2910" t="inlineStr">
        <is>
          <t>WV</t>
        </is>
      </c>
      <c r="E2910" t="inlineStr">
        <is>
          <t>South Atlantic</t>
        </is>
      </c>
      <c r="F2910" t="inlineStr">
        <is>
          <t>IPPS</t>
        </is>
      </c>
      <c r="G2910" s="16" t="n">
        <v>0.8982</v>
      </c>
      <c r="H2910" s="16" t="n">
        <v>0.8538</v>
      </c>
      <c r="I2910" s="16" t="n">
        <v>1.7906</v>
      </c>
      <c r="J2910" s="16" t="n">
        <v>1.789</v>
      </c>
      <c r="K2910" s="17" t="n">
        <v>2668</v>
      </c>
      <c r="L2910" s="16" t="n">
        <v>1</v>
      </c>
      <c r="M2910" s="18" t="n">
        <v>30223300.91366081</v>
      </c>
      <c r="N2910" s="18" t="n">
        <v>30243367.15794793</v>
      </c>
      <c r="O2910" s="19" t="n">
        <v>20066.24428711832</v>
      </c>
      <c r="P2910" s="20" t="n">
        <v>0.0006639329153503698</v>
      </c>
      <c r="Q2910" s="27">
        <f>IF(O2910&gt;0,O2910,"")</f>
        <v/>
      </c>
      <c r="R2910" s="28">
        <f>IF(O2910&gt;0,P2910,"")</f>
        <v/>
      </c>
    </row>
    <row r="2911">
      <c r="A2911" t="inlineStr">
        <is>
          <t>510030</t>
        </is>
      </c>
      <c r="B2911" t="inlineStr">
        <is>
          <t>Davis Medical Center</t>
        </is>
      </c>
      <c r="C2911" t="inlineStr">
        <is>
          <t>West Virginia</t>
        </is>
      </c>
      <c r="D2911" t="inlineStr">
        <is>
          <t>WV</t>
        </is>
      </c>
      <c r="E2911" t="inlineStr">
        <is>
          <t>South Atlantic</t>
        </is>
      </c>
      <c r="F2911" t="inlineStr">
        <is>
          <t>Sole Community Hospital (SCH)</t>
        </is>
      </c>
      <c r="G2911" s="16" t="n">
        <v>0.8982</v>
      </c>
      <c r="H2911" s="16" t="n">
        <v>0.8742</v>
      </c>
      <c r="I2911" s="16" t="n">
        <v>1.4997</v>
      </c>
      <c r="J2911" s="16" t="n">
        <v>1.4873</v>
      </c>
      <c r="K2911" s="17" t="n">
        <v>606</v>
      </c>
      <c r="L2911" s="16" t="n">
        <v>1</v>
      </c>
      <c r="M2911" s="18" t="n">
        <v>5749558.609170976</v>
      </c>
      <c r="N2911" s="18" t="n">
        <v>5790339.748282167</v>
      </c>
      <c r="O2911" s="19" t="n">
        <v>40781.13911119103</v>
      </c>
      <c r="P2911" s="20" t="n">
        <v>0.007092916497301561</v>
      </c>
      <c r="Q2911" s="27">
        <f>IF(O2911&gt;0,O2911,"")</f>
        <v/>
      </c>
      <c r="R2911" s="28">
        <f>IF(O2911&gt;0,P2911,"")</f>
        <v/>
      </c>
    </row>
    <row r="2912">
      <c r="A2912" t="inlineStr">
        <is>
          <t>510038</t>
        </is>
      </c>
      <c r="B2912" t="inlineStr">
        <is>
          <t>Stonewall Jackson Memorial Hospital</t>
        </is>
      </c>
      <c r="C2912" t="inlineStr">
        <is>
          <t>West Virginia</t>
        </is>
      </c>
      <c r="D2912" t="inlineStr">
        <is>
          <t>WV</t>
        </is>
      </c>
      <c r="E2912" t="inlineStr">
        <is>
          <t>South Atlantic</t>
        </is>
      </c>
      <c r="F2912" t="inlineStr">
        <is>
          <t>IPPS</t>
        </is>
      </c>
      <c r="G2912" s="16" t="n">
        <v>0.8982</v>
      </c>
      <c r="H2912" s="16" t="n">
        <v>0.8538</v>
      </c>
      <c r="I2912" s="16" t="n">
        <v>1.3962</v>
      </c>
      <c r="J2912" s="16" t="n">
        <v>1.3793</v>
      </c>
      <c r="K2912" s="17" t="n">
        <v>247</v>
      </c>
      <c r="L2912" s="16" t="n">
        <v>1</v>
      </c>
      <c r="M2912" s="18" t="n">
        <v>2181735.391457561</v>
      </c>
      <c r="N2912" s="18" t="n">
        <v>2158686.947319351</v>
      </c>
      <c r="O2912" s="19" t="n">
        <v>-23048.44413821027</v>
      </c>
      <c r="P2912" s="20" t="n">
        <v>-0.01056427109742772</v>
      </c>
      <c r="Q2912" s="27">
        <f>IF(O2912&gt;0,O2912,"")</f>
        <v/>
      </c>
      <c r="R2912" s="28">
        <f>IF(O2912&gt;0,P2912,"")</f>
        <v/>
      </c>
    </row>
    <row r="2913">
      <c r="A2913" t="inlineStr">
        <is>
          <t>510046</t>
        </is>
      </c>
      <c r="B2913" t="inlineStr">
        <is>
          <t>Princeton Community Hospital Assn Inc</t>
        </is>
      </c>
      <c r="C2913" t="inlineStr">
        <is>
          <t>West Virginia</t>
        </is>
      </c>
      <c r="D2913" t="inlineStr">
        <is>
          <t>WV</t>
        </is>
      </c>
      <c r="E2913" t="inlineStr">
        <is>
          <t>South Atlantic</t>
        </is>
      </c>
      <c r="F2913" t="inlineStr">
        <is>
          <t>SCH/RRC</t>
        </is>
      </c>
      <c r="G2913" s="16" t="n">
        <v>0.8982</v>
      </c>
      <c r="H2913" s="16" t="n">
        <v>0.9012</v>
      </c>
      <c r="I2913" s="16" t="n">
        <v>1.5112</v>
      </c>
      <c r="J2913" s="16" t="n">
        <v>1.4988</v>
      </c>
      <c r="K2913" s="17" t="n">
        <v>2101</v>
      </c>
      <c r="L2913" s="16" t="n">
        <v>1</v>
      </c>
      <c r="M2913" s="18" t="n">
        <v>20086556.33254974</v>
      </c>
      <c r="N2913" s="18" t="n">
        <v>20597615.67279822</v>
      </c>
      <c r="O2913" s="19" t="n">
        <v>511059.3402484842</v>
      </c>
      <c r="P2913" s="20" t="n">
        <v>0.02544285500149799</v>
      </c>
      <c r="Q2913" s="27">
        <f>IF(O2913&gt;0,O2913,"")</f>
        <v/>
      </c>
      <c r="R2913" s="28">
        <f>IF(O2913&gt;0,P2913,"")</f>
        <v/>
      </c>
    </row>
    <row r="2914">
      <c r="A2914" t="inlineStr">
        <is>
          <t>510048</t>
        </is>
      </c>
      <c r="B2914" t="inlineStr">
        <is>
          <t>Logan Regional Medical Center</t>
        </is>
      </c>
      <c r="C2914" t="inlineStr">
        <is>
          <t>West Virginia</t>
        </is>
      </c>
      <c r="D2914" t="inlineStr">
        <is>
          <t>WV</t>
        </is>
      </c>
      <c r="E2914" t="inlineStr">
        <is>
          <t>South Atlantic</t>
        </is>
      </c>
      <c r="F2914" t="inlineStr">
        <is>
          <t>Sole Community Hospital (SCH)</t>
        </is>
      </c>
      <c r="G2914" s="16" t="n">
        <v>0.8982</v>
      </c>
      <c r="H2914" s="16" t="n">
        <v>0.8538</v>
      </c>
      <c r="I2914" s="16" t="n">
        <v>1.4377</v>
      </c>
      <c r="J2914" s="16" t="n">
        <v>1.4206</v>
      </c>
      <c r="K2914" s="17" t="n">
        <v>785</v>
      </c>
      <c r="L2914" s="16" t="n">
        <v>1</v>
      </c>
      <c r="M2914" s="18" t="n">
        <v>7139954.089539595</v>
      </c>
      <c r="N2914" s="18" t="n">
        <v>7066029.449688784</v>
      </c>
      <c r="O2914" s="19" t="n">
        <v>-73924.6398508111</v>
      </c>
      <c r="P2914" s="20" t="n">
        <v>-0.01035365758991568</v>
      </c>
      <c r="Q2914" s="27">
        <f>IF(O2914&gt;0,O2914,"")</f>
        <v/>
      </c>
      <c r="R2914" s="28">
        <f>IF(O2914&gt;0,P2914,"")</f>
        <v/>
      </c>
    </row>
    <row r="2915">
      <c r="A2915" t="inlineStr">
        <is>
          <t>510050</t>
        </is>
      </c>
      <c r="B2915" t="inlineStr">
        <is>
          <t>Wheeling Hospital, Inc</t>
        </is>
      </c>
      <c r="C2915" t="inlineStr">
        <is>
          <t>West Virginia</t>
        </is>
      </c>
      <c r="D2915" t="inlineStr">
        <is>
          <t>WV</t>
        </is>
      </c>
      <c r="E2915" t="inlineStr">
        <is>
          <t>South Atlantic</t>
        </is>
      </c>
      <c r="F2915" t="inlineStr">
        <is>
          <t>Rural Referral Center (RRC)</t>
        </is>
      </c>
      <c r="G2915" s="16" t="n">
        <v>0.9113</v>
      </c>
      <c r="H2915" s="16" t="n">
        <v>0.8657</v>
      </c>
      <c r="I2915" s="16" t="n">
        <v>1.7538</v>
      </c>
      <c r="J2915" s="16" t="n">
        <v>1.7523</v>
      </c>
      <c r="K2915" s="17" t="n">
        <v>3354</v>
      </c>
      <c r="L2915" s="16" t="n">
        <v>1</v>
      </c>
      <c r="M2915" s="18" t="n">
        <v>37536118.1562201</v>
      </c>
      <c r="N2915" s="18" t="n">
        <v>37541783.21085135</v>
      </c>
      <c r="O2915" s="19" t="n">
        <v>5665.054631248116</v>
      </c>
      <c r="P2915" s="20" t="n">
        <v>0.0001509227621159691</v>
      </c>
      <c r="Q2915" s="27">
        <f>IF(O2915&gt;0,O2915,"")</f>
        <v/>
      </c>
      <c r="R2915" s="28">
        <f>IF(O2915&gt;0,P2915,"")</f>
        <v/>
      </c>
    </row>
    <row r="2916">
      <c r="A2916" t="inlineStr">
        <is>
          <t>510055</t>
        </is>
      </c>
      <c r="B2916" t="inlineStr">
        <is>
          <t>Cabell Huntington Hospital, Inc</t>
        </is>
      </c>
      <c r="C2916" t="inlineStr">
        <is>
          <t>West Virginia</t>
        </is>
      </c>
      <c r="D2916" t="inlineStr">
        <is>
          <t>WV</t>
        </is>
      </c>
      <c r="E2916" t="inlineStr">
        <is>
          <t>South Atlantic</t>
        </is>
      </c>
      <c r="F2916" t="inlineStr">
        <is>
          <t>Rural Referral Center (RRC)</t>
        </is>
      </c>
      <c r="G2916" s="16" t="n">
        <v>0.8982</v>
      </c>
      <c r="H2916" s="16" t="n">
        <v>0.86</v>
      </c>
      <c r="I2916" s="16" t="n">
        <v>1.8466</v>
      </c>
      <c r="J2916" s="16" t="n">
        <v>1.8433</v>
      </c>
      <c r="K2916" s="17" t="n">
        <v>1967</v>
      </c>
      <c r="L2916" s="16" t="n">
        <v>1</v>
      </c>
      <c r="M2916" s="18" t="n">
        <v>22979188.13991215</v>
      </c>
      <c r="N2916" s="18" t="n">
        <v>23070995.00920545</v>
      </c>
      <c r="O2916" s="19" t="n">
        <v>91806.86929330602</v>
      </c>
      <c r="P2916" s="20" t="n">
        <v>0.003995218139750041</v>
      </c>
      <c r="Q2916" s="27">
        <f>IF(O2916&gt;0,O2916,"")</f>
        <v/>
      </c>
      <c r="R2916" s="28">
        <f>IF(O2916&gt;0,P2916,"")</f>
        <v/>
      </c>
    </row>
    <row r="2917">
      <c r="A2917" t="inlineStr">
        <is>
          <t>510058</t>
        </is>
      </c>
      <c r="B2917" t="inlineStr">
        <is>
          <t>Camden Clark Medical Center</t>
        </is>
      </c>
      <c r="C2917" t="inlineStr">
        <is>
          <t>West Virginia</t>
        </is>
      </c>
      <c r="D2917" t="inlineStr">
        <is>
          <t>WV</t>
        </is>
      </c>
      <c r="E2917" t="inlineStr">
        <is>
          <t>South Atlantic</t>
        </is>
      </c>
      <c r="F2917" t="inlineStr">
        <is>
          <t>Rural Referral Center (RRC)</t>
        </is>
      </c>
      <c r="G2917" s="16" t="n">
        <v>0.8982</v>
      </c>
      <c r="H2917" s="16" t="n">
        <v>0.873</v>
      </c>
      <c r="I2917" s="16" t="n">
        <v>1.636</v>
      </c>
      <c r="J2917" s="16" t="n">
        <v>1.6313</v>
      </c>
      <c r="K2917" s="17" t="n">
        <v>3769</v>
      </c>
      <c r="L2917" s="16" t="n">
        <v>1</v>
      </c>
      <c r="M2917" s="18" t="n">
        <v>39009189.45843229</v>
      </c>
      <c r="N2917" s="18" t="n">
        <v>39467737.23040061</v>
      </c>
      <c r="O2917" s="19" t="n">
        <v>458547.7719683275</v>
      </c>
      <c r="P2917" s="20" t="n">
        <v>0.01175486541336498</v>
      </c>
      <c r="Q2917" s="27">
        <f>IF(O2917&gt;0,O2917,"")</f>
        <v/>
      </c>
      <c r="R2917" s="28">
        <f>IF(O2917&gt;0,P2917,"")</f>
        <v/>
      </c>
    </row>
    <row r="2918">
      <c r="A2918" t="inlineStr">
        <is>
          <t>510062</t>
        </is>
      </c>
      <c r="B2918" t="inlineStr">
        <is>
          <t>Beckley Arh Hospital</t>
        </is>
      </c>
      <c r="C2918" t="inlineStr">
        <is>
          <t>West Virginia</t>
        </is>
      </c>
      <c r="D2918" t="inlineStr">
        <is>
          <t>WV</t>
        </is>
      </c>
      <c r="E2918" t="inlineStr">
        <is>
          <t>South Atlantic</t>
        </is>
      </c>
      <c r="F2918" t="inlineStr">
        <is>
          <t>Rural Referral Center (RRC)</t>
        </is>
      </c>
      <c r="G2918" s="16" t="n">
        <v>0.8982</v>
      </c>
      <c r="H2918" s="16" t="n">
        <v>0.8538</v>
      </c>
      <c r="I2918" s="16" t="n">
        <v>1.4902</v>
      </c>
      <c r="J2918" s="16" t="n">
        <v>1.4784</v>
      </c>
      <c r="K2918" s="17" t="n">
        <v>1079</v>
      </c>
      <c r="L2918" s="16" t="n">
        <v>1</v>
      </c>
      <c r="M2918" s="18" t="n">
        <v>10172401.50593169</v>
      </c>
      <c r="N2918" s="18" t="n">
        <v>10107584.35751564</v>
      </c>
      <c r="O2918" s="19" t="n">
        <v>-64817.1484160535</v>
      </c>
      <c r="P2918" s="20" t="n">
        <v>-0.006371862964537684</v>
      </c>
      <c r="Q2918" s="27">
        <f>IF(O2918&gt;0,O2918,"")</f>
        <v/>
      </c>
      <c r="R2918" s="28">
        <f>IF(O2918&gt;0,P2918,"")</f>
        <v/>
      </c>
    </row>
    <row r="2919">
      <c r="A2919" t="inlineStr">
        <is>
          <t>510070</t>
        </is>
      </c>
      <c r="B2919" t="inlineStr">
        <is>
          <t>Raleigh General Hospital</t>
        </is>
      </c>
      <c r="C2919" t="inlineStr">
        <is>
          <t>West Virginia</t>
        </is>
      </c>
      <c r="D2919" t="inlineStr">
        <is>
          <t>WV</t>
        </is>
      </c>
      <c r="E2919" t="inlineStr">
        <is>
          <t>South Atlantic</t>
        </is>
      </c>
      <c r="F2919" t="inlineStr">
        <is>
          <t>Rural Referral Center (RRC)</t>
        </is>
      </c>
      <c r="G2919" s="16" t="n">
        <v>0.9191</v>
      </c>
      <c r="H2919" s="16" t="n">
        <v>0.9263</v>
      </c>
      <c r="I2919" s="16" t="n">
        <v>1.7413</v>
      </c>
      <c r="J2919" s="16" t="n">
        <v>1.7389</v>
      </c>
      <c r="K2919" s="17" t="n">
        <v>2445</v>
      </c>
      <c r="L2919" s="16" t="n">
        <v>1</v>
      </c>
      <c r="M2919" s="18" t="n">
        <v>27307094.94267152</v>
      </c>
      <c r="N2919" s="18" t="n">
        <v>28270999.6177137</v>
      </c>
      <c r="O2919" s="19" t="n">
        <v>963904.6750421897</v>
      </c>
      <c r="P2919" s="20" t="n">
        <v>0.03529868984840057</v>
      </c>
      <c r="Q2919" s="27">
        <f>IF(O2919&gt;0,O2919,"")</f>
        <v/>
      </c>
      <c r="R2919" s="28">
        <f>IF(O2919&gt;0,P2919,"")</f>
        <v/>
      </c>
    </row>
    <row r="2920">
      <c r="A2920" t="inlineStr">
        <is>
          <t>510072</t>
        </is>
      </c>
      <c r="B2920" t="inlineStr">
        <is>
          <t>Wetzel County Hospital</t>
        </is>
      </c>
      <c r="C2920" t="inlineStr">
        <is>
          <t>West Virginia</t>
        </is>
      </c>
      <c r="D2920" t="inlineStr">
        <is>
          <t>WV</t>
        </is>
      </c>
      <c r="E2920" t="inlineStr">
        <is>
          <t>South Atlantic</t>
        </is>
      </c>
      <c r="F2920" t="inlineStr">
        <is>
          <t>Sole Community Hospital (SCH)</t>
        </is>
      </c>
      <c r="G2920" s="16" t="n">
        <v>0.8982</v>
      </c>
      <c r="H2920" s="16" t="n">
        <v>0.8538</v>
      </c>
      <c r="I2920" s="16" t="n">
        <v>1.1612</v>
      </c>
      <c r="J2920" s="16" t="n">
        <v>1.1439</v>
      </c>
      <c r="K2920" s="17" t="n">
        <v>196</v>
      </c>
      <c r="L2920" s="16" t="n">
        <v>1</v>
      </c>
      <c r="M2920" s="18" t="n">
        <v>1439861.065244941</v>
      </c>
      <c r="N2920" s="18" t="n">
        <v>1420620.598230947</v>
      </c>
      <c r="O2920" s="19" t="n">
        <v>-19240.467013994</v>
      </c>
      <c r="P2920" s="20" t="n">
        <v>-0.01336272469505307</v>
      </c>
      <c r="Q2920" s="27">
        <f>IF(O2920&gt;0,O2920,"")</f>
        <v/>
      </c>
      <c r="R2920" s="28">
        <f>IF(O2920&gt;0,P2920,"")</f>
        <v/>
      </c>
    </row>
    <row r="2921">
      <c r="A2921" t="inlineStr">
        <is>
          <t>510086</t>
        </is>
      </c>
      <c r="B2921" t="inlineStr">
        <is>
          <t>Welch Community Hospital</t>
        </is>
      </c>
      <c r="C2921" t="inlineStr">
        <is>
          <t>West Virginia</t>
        </is>
      </c>
      <c r="D2921" t="inlineStr">
        <is>
          <t>WV</t>
        </is>
      </c>
      <c r="E2921" t="inlineStr">
        <is>
          <t>South Atlantic</t>
        </is>
      </c>
      <c r="F2921" t="inlineStr">
        <is>
          <t>Sole Community Hospital (SCH)</t>
        </is>
      </c>
      <c r="G2921" s="16" t="n">
        <v>0.8982</v>
      </c>
      <c r="H2921" s="16" t="n">
        <v>0.8538</v>
      </c>
      <c r="I2921" s="16" t="n">
        <v>1.1432</v>
      </c>
      <c r="J2921" s="16" t="n">
        <v>1.126</v>
      </c>
      <c r="K2921" s="17" t="n">
        <v>115</v>
      </c>
      <c r="L2921" s="16" t="n">
        <v>1</v>
      </c>
      <c r="M2921" s="18" t="n">
        <v>831720.7679495083</v>
      </c>
      <c r="N2921" s="18" t="n">
        <v>820484.1709838227</v>
      </c>
      <c r="O2921" s="19" t="n">
        <v>-11236.5969656856</v>
      </c>
      <c r="P2921" s="20" t="n">
        <v>-0.01351005938373749</v>
      </c>
      <c r="Q2921" s="27">
        <f>IF(O2921&gt;0,O2921,"")</f>
        <v/>
      </c>
      <c r="R2921" s="28">
        <f>IF(O2921&gt;0,P2921,"")</f>
        <v/>
      </c>
    </row>
    <row r="2922">
      <c r="A2922" t="inlineStr">
        <is>
          <t>510091</t>
        </is>
      </c>
      <c r="B2922" t="inlineStr">
        <is>
          <t>Camc Charleston Surgical Hospital</t>
        </is>
      </c>
      <c r="C2922" t="inlineStr">
        <is>
          <t>West Virginia</t>
        </is>
      </c>
      <c r="D2922" t="inlineStr">
        <is>
          <t>WV</t>
        </is>
      </c>
      <c r="E2922" t="inlineStr">
        <is>
          <t>South Atlantic</t>
        </is>
      </c>
      <c r="F2922" t="inlineStr">
        <is>
          <t>IPPS</t>
        </is>
      </c>
      <c r="G2922" s="16" t="n">
        <v>0.8982</v>
      </c>
      <c r="H2922" s="16" t="n">
        <v>0.8538</v>
      </c>
      <c r="I2922" s="16" t="n">
        <v>3.2118</v>
      </c>
      <c r="J2922" s="16" t="n">
        <v>3.3772</v>
      </c>
      <c r="K2922" s="17" t="n">
        <v>17</v>
      </c>
      <c r="L2922" s="16" t="n">
        <v>1</v>
      </c>
      <c r="M2922" s="18" t="n">
        <v>345425.9056386644</v>
      </c>
      <c r="N2922" s="18" t="n">
        <v>363780.7198871853</v>
      </c>
      <c r="O2922" s="19" t="n">
        <v>18354.81424852094</v>
      </c>
      <c r="P2922" s="20" t="n">
        <v>0.05313676232413542</v>
      </c>
      <c r="Q2922" s="27">
        <f>IF(O2922&gt;0,O2922,"")</f>
        <v/>
      </c>
      <c r="R2922" s="28">
        <f>IF(O2922&gt;0,P2922,"")</f>
        <v/>
      </c>
    </row>
    <row r="2923">
      <c r="A2923" t="inlineStr">
        <is>
          <t>510093</t>
        </is>
      </c>
      <c r="B2923" t="inlineStr">
        <is>
          <t>Mon Health Marion</t>
        </is>
      </c>
      <c r="C2923" t="inlineStr">
        <is>
          <t>West Virginia</t>
        </is>
      </c>
      <c r="D2923" t="inlineStr">
        <is>
          <t>WV</t>
        </is>
      </c>
      <c r="E2923" t="inlineStr">
        <is>
          <t>South Atlantic</t>
        </is>
      </c>
      <c r="F2923" t="inlineStr">
        <is>
          <t>IPPS</t>
        </is>
      </c>
      <c r="G2923" s="16" t="n">
        <v>0.8982</v>
      </c>
      <c r="H2923" s="16" t="n">
        <v>0.9187</v>
      </c>
      <c r="I2923" s="16" t="n">
        <v>1.0596</v>
      </c>
      <c r="J2923" s="16" t="n">
        <v>1.0446</v>
      </c>
      <c r="K2923" s="17" t="n">
        <v>86</v>
      </c>
      <c r="L2923" s="16" t="n">
        <v>1</v>
      </c>
      <c r="M2923" s="18" t="n">
        <v>576498.1136996053</v>
      </c>
      <c r="N2923" s="18" t="n">
        <v>594410.5021738381</v>
      </c>
      <c r="O2923" s="19" t="n">
        <v>17912.38847423275</v>
      </c>
      <c r="P2923" s="20" t="n">
        <v>0.03107102703126332</v>
      </c>
      <c r="Q2923" s="27">
        <f>IF(O2923&gt;0,O2923,"")</f>
        <v/>
      </c>
      <c r="R2923" s="28">
        <f>IF(O2923&gt;0,P2923,"")</f>
        <v/>
      </c>
    </row>
    <row r="2924">
      <c r="A2924" t="inlineStr">
        <is>
          <t>520002</t>
        </is>
      </c>
      <c r="B2924" t="inlineStr">
        <is>
          <t>Aspirus Stevens Point Hospital</t>
        </is>
      </c>
      <c r="C2924" t="inlineStr">
        <is>
          <t>Wisconsin</t>
        </is>
      </c>
      <c r="D2924" t="inlineStr">
        <is>
          <t>WI</t>
        </is>
      </c>
      <c r="E2924" t="inlineStr">
        <is>
          <t>East North Central</t>
        </is>
      </c>
      <c r="F2924" t="inlineStr">
        <is>
          <t>Rural Referral Center (RRC)</t>
        </is>
      </c>
      <c r="G2924" s="16" t="n">
        <v>0.9179</v>
      </c>
      <c r="H2924" s="16" t="n">
        <v>0.9383</v>
      </c>
      <c r="I2924" s="16" t="n">
        <v>1.4653</v>
      </c>
      <c r="J2924" s="16" t="n">
        <v>1.4577</v>
      </c>
      <c r="K2924" s="17" t="n">
        <v>746</v>
      </c>
      <c r="L2924" s="16" t="n">
        <v>1</v>
      </c>
      <c r="M2924" s="18" t="n">
        <v>7005644.621365431</v>
      </c>
      <c r="N2924" s="18" t="n">
        <v>7287312.763641813</v>
      </c>
      <c r="O2924" s="19" t="n">
        <v>281668.1422763821</v>
      </c>
      <c r="P2924" s="20" t="n">
        <v>0.04020588503981004</v>
      </c>
      <c r="Q2924" s="27">
        <f>IF(O2924&gt;0,O2924,"")</f>
        <v/>
      </c>
      <c r="R2924" s="28">
        <f>IF(O2924&gt;0,P2924,"")</f>
        <v/>
      </c>
    </row>
    <row r="2925">
      <c r="A2925" t="inlineStr">
        <is>
          <t>520004</t>
        </is>
      </c>
      <c r="B2925" t="inlineStr">
        <is>
          <t>Mayo Clinic Health System In La Crosse</t>
        </is>
      </c>
      <c r="C2925" t="inlineStr">
        <is>
          <t>Wisconsin</t>
        </is>
      </c>
      <c r="D2925" t="inlineStr">
        <is>
          <t>WI</t>
        </is>
      </c>
      <c r="E2925" t="inlineStr">
        <is>
          <t>East North Central</t>
        </is>
      </c>
      <c r="F2925" t="inlineStr">
        <is>
          <t>Rural Referral Center (RRC)</t>
        </is>
      </c>
      <c r="G2925" s="16" t="n">
        <v>1.0618</v>
      </c>
      <c r="H2925" s="16" t="n">
        <v>1.0687</v>
      </c>
      <c r="I2925" s="16" t="n">
        <v>1.6112</v>
      </c>
      <c r="J2925" s="16" t="n">
        <v>1.5986</v>
      </c>
      <c r="K2925" s="17" t="n">
        <v>2041</v>
      </c>
      <c r="L2925" s="16" t="n">
        <v>1</v>
      </c>
      <c r="M2925" s="18" t="n">
        <v>23111407.85544555</v>
      </c>
      <c r="N2925" s="18" t="n">
        <v>23765187.91614164</v>
      </c>
      <c r="O2925" s="19" t="n">
        <v>653780.0606960952</v>
      </c>
      <c r="P2925" s="20" t="n">
        <v>0.02828819710098494</v>
      </c>
      <c r="Q2925" s="27">
        <f>IF(O2925&gt;0,O2925,"")</f>
        <v/>
      </c>
      <c r="R2925" s="28">
        <f>IF(O2925&gt;0,P2925,"")</f>
        <v/>
      </c>
    </row>
    <row r="2926">
      <c r="A2926" t="inlineStr">
        <is>
          <t>520008</t>
        </is>
      </c>
      <c r="B2926" t="inlineStr">
        <is>
          <t>Prohealth Waukesha Memorial Hospital</t>
        </is>
      </c>
      <c r="C2926" t="inlineStr">
        <is>
          <t>Wisconsin</t>
        </is>
      </c>
      <c r="D2926" t="inlineStr">
        <is>
          <t>WI</t>
        </is>
      </c>
      <c r="E2926" t="inlineStr">
        <is>
          <t>East North Central</t>
        </is>
      </c>
      <c r="F2926" t="inlineStr">
        <is>
          <t>IPPS</t>
        </is>
      </c>
      <c r="G2926" s="16" t="n">
        <v>0.9582000000000001</v>
      </c>
      <c r="H2926" s="16" t="n">
        <v>0.9687</v>
      </c>
      <c r="I2926" s="16" t="n">
        <v>1.8202</v>
      </c>
      <c r="J2926" s="16" t="n">
        <v>1.8173</v>
      </c>
      <c r="K2926" s="17" t="n">
        <v>3103</v>
      </c>
      <c r="L2926" s="16" t="n">
        <v>1</v>
      </c>
      <c r="M2926" s="18" t="n">
        <v>37150867.81630187</v>
      </c>
      <c r="N2926" s="18" t="n">
        <v>38529881.48600348</v>
      </c>
      <c r="O2926" s="19" t="n">
        <v>1379013.669701613</v>
      </c>
      <c r="P2926" s="20" t="n">
        <v>0.03711928551764543</v>
      </c>
      <c r="Q2926" s="27">
        <f>IF(O2926&gt;0,O2926,"")</f>
        <v/>
      </c>
      <c r="R2926" s="28">
        <f>IF(O2926&gt;0,P2926,"")</f>
        <v/>
      </c>
    </row>
    <row r="2927">
      <c r="A2927" t="inlineStr">
        <is>
          <t>520009</t>
        </is>
      </c>
      <c r="B2927" t="inlineStr">
        <is>
          <t>Ascension Ne Wisconsin - St Elizabeth Campus</t>
        </is>
      </c>
      <c r="C2927" t="inlineStr">
        <is>
          <t>Wisconsin</t>
        </is>
      </c>
      <c r="D2927" t="inlineStr">
        <is>
          <t>WI</t>
        </is>
      </c>
      <c r="E2927" t="inlineStr">
        <is>
          <t>East North Central</t>
        </is>
      </c>
      <c r="F2927" t="inlineStr">
        <is>
          <t>IPPS</t>
        </is>
      </c>
      <c r="G2927" s="16" t="n">
        <v>0.9315</v>
      </c>
      <c r="H2927" s="16" t="n">
        <v>0.9557</v>
      </c>
      <c r="I2927" s="16" t="n">
        <v>1.8402</v>
      </c>
      <c r="J2927" s="16" t="n">
        <v>1.8412</v>
      </c>
      <c r="K2927" s="17" t="n">
        <v>1430</v>
      </c>
      <c r="L2927" s="16" t="n">
        <v>1</v>
      </c>
      <c r="M2927" s="18" t="n">
        <v>17014732.31658581</v>
      </c>
      <c r="N2927" s="18" t="n">
        <v>17841930.2154326</v>
      </c>
      <c r="O2927" s="19" t="n">
        <v>827197.8988467939</v>
      </c>
      <c r="P2927" s="20" t="n">
        <v>0.04861656848050727</v>
      </c>
      <c r="Q2927" s="27">
        <f>IF(O2927&gt;0,O2927,"")</f>
        <v/>
      </c>
      <c r="R2927" s="28">
        <f>IF(O2927&gt;0,P2927,"")</f>
        <v/>
      </c>
    </row>
    <row r="2928">
      <c r="A2928" t="inlineStr">
        <is>
          <t>520011</t>
        </is>
      </c>
      <c r="B2928" t="inlineStr">
        <is>
          <t>Marshfield Medical Center - Rice Lake</t>
        </is>
      </c>
      <c r="C2928" t="inlineStr">
        <is>
          <t>Wisconsin</t>
        </is>
      </c>
      <c r="D2928" t="inlineStr">
        <is>
          <t>WI</t>
        </is>
      </c>
      <c r="E2928" t="inlineStr">
        <is>
          <t>East North Central</t>
        </is>
      </c>
      <c r="F2928" t="inlineStr">
        <is>
          <t>Sole Community Hospital (SCH)</t>
        </is>
      </c>
      <c r="G2928" s="16" t="n">
        <v>0.9179</v>
      </c>
      <c r="H2928" s="16" t="n">
        <v>0.9383</v>
      </c>
      <c r="I2928" s="16" t="n">
        <v>1.3352</v>
      </c>
      <c r="J2928" s="16" t="n">
        <v>1.3182</v>
      </c>
      <c r="K2928" s="17" t="n">
        <v>422</v>
      </c>
      <c r="L2928" s="16" t="n">
        <v>1</v>
      </c>
      <c r="M2928" s="18" t="n">
        <v>3611116.506574782</v>
      </c>
      <c r="N2928" s="18" t="n">
        <v>3727813.582603846</v>
      </c>
      <c r="O2928" s="19" t="n">
        <v>116697.0760290637</v>
      </c>
      <c r="P2928" s="20" t="n">
        <v>0.03231606507754391</v>
      </c>
      <c r="Q2928" s="27">
        <f>IF(O2928&gt;0,O2928,"")</f>
        <v/>
      </c>
      <c r="R2928" s="28">
        <f>IF(O2928&gt;0,P2928,"")</f>
        <v/>
      </c>
    </row>
    <row r="2929">
      <c r="A2929" t="inlineStr">
        <is>
          <t>520019</t>
        </is>
      </c>
      <c r="B2929" t="inlineStr">
        <is>
          <t>Aspirus Rhinelander Hospital</t>
        </is>
      </c>
      <c r="C2929" t="inlineStr">
        <is>
          <t>Wisconsin</t>
        </is>
      </c>
      <c r="D2929" t="inlineStr">
        <is>
          <t>WI</t>
        </is>
      </c>
      <c r="E2929" t="inlineStr">
        <is>
          <t>East North Central</t>
        </is>
      </c>
      <c r="F2929" t="inlineStr">
        <is>
          <t>Sole Community Hospital (SCH)</t>
        </is>
      </c>
      <c r="G2929" s="16" t="n">
        <v>0.9179</v>
      </c>
      <c r="H2929" s="16" t="n">
        <v>0.9383</v>
      </c>
      <c r="I2929" s="16" t="n">
        <v>1.5448</v>
      </c>
      <c r="J2929" s="16" t="n">
        <v>1.5329</v>
      </c>
      <c r="K2929" s="17" t="n">
        <v>530</v>
      </c>
      <c r="L2929" s="16" t="n">
        <v>1</v>
      </c>
      <c r="M2929" s="18" t="n">
        <v>5247239.1254005</v>
      </c>
      <c r="N2929" s="18" t="n">
        <v>5444401.211349385</v>
      </c>
      <c r="O2929" s="19" t="n">
        <v>197162.0859488845</v>
      </c>
      <c r="P2929" s="20" t="n">
        <v>0.03757444271873848</v>
      </c>
      <c r="Q2929" s="27">
        <f>IF(O2929&gt;0,O2929,"")</f>
        <v/>
      </c>
      <c r="R2929" s="28">
        <f>IF(O2929&gt;0,P2929,"")</f>
        <v/>
      </c>
    </row>
    <row r="2930">
      <c r="A2930" t="inlineStr">
        <is>
          <t>520021</t>
        </is>
      </c>
      <c r="B2930" t="inlineStr">
        <is>
          <t>Froedtert Pleasant Prairie Hospital</t>
        </is>
      </c>
      <c r="C2930" t="inlineStr">
        <is>
          <t>Wisconsin</t>
        </is>
      </c>
      <c r="D2930" t="inlineStr">
        <is>
          <t>WI</t>
        </is>
      </c>
      <c r="E2930" t="inlineStr">
        <is>
          <t>East North Central</t>
        </is>
      </c>
      <c r="F2930" t="inlineStr">
        <is>
          <t>Rural Referral Center (RRC)</t>
        </is>
      </c>
      <c r="G2930" s="16" t="n">
        <v>0.9765</v>
      </c>
      <c r="H2930" s="16" t="n">
        <v>0.9383</v>
      </c>
      <c r="I2930" s="16" t="n">
        <v>1.664</v>
      </c>
      <c r="J2930" s="16" t="n">
        <v>1.6591</v>
      </c>
      <c r="K2930" s="17" t="n">
        <v>2021</v>
      </c>
      <c r="L2930" s="16" t="n">
        <v>1</v>
      </c>
      <c r="M2930" s="18" t="n">
        <v>22377784.26377445</v>
      </c>
      <c r="N2930" s="18" t="n">
        <v>22469805.07601731</v>
      </c>
      <c r="O2930" s="19" t="n">
        <v>92020.81224285811</v>
      </c>
      <c r="P2930" s="20" t="n">
        <v>0.004112150298625545</v>
      </c>
      <c r="Q2930" s="27">
        <f>IF(O2930&gt;0,O2930,"")</f>
        <v/>
      </c>
      <c r="R2930" s="28">
        <f>IF(O2930&gt;0,P2930,"")</f>
        <v/>
      </c>
    </row>
    <row r="2931">
      <c r="A2931" t="inlineStr">
        <is>
          <t>520028</t>
        </is>
      </c>
      <c r="B2931" t="inlineStr">
        <is>
          <t>Ssm Health Monroe Hospital</t>
        </is>
      </c>
      <c r="C2931" t="inlineStr">
        <is>
          <t>Wisconsin</t>
        </is>
      </c>
      <c r="D2931" t="inlineStr">
        <is>
          <t>WI</t>
        </is>
      </c>
      <c r="E2931" t="inlineStr">
        <is>
          <t>East North Central</t>
        </is>
      </c>
      <c r="F2931" t="inlineStr">
        <is>
          <t>IPPS</t>
        </is>
      </c>
      <c r="G2931" s="16" t="n">
        <v>0.9179</v>
      </c>
      <c r="H2931" s="16" t="n">
        <v>0.9496</v>
      </c>
      <c r="I2931" s="16" t="n">
        <v>1.5219</v>
      </c>
      <c r="J2931" s="16" t="n">
        <v>1.518</v>
      </c>
      <c r="K2931" s="17" t="n">
        <v>840</v>
      </c>
      <c r="L2931" s="16" t="n">
        <v>1</v>
      </c>
      <c r="M2931" s="18" t="n">
        <v>8193097.609210569</v>
      </c>
      <c r="N2931" s="18" t="n">
        <v>8607235.964315787</v>
      </c>
      <c r="O2931" s="19" t="n">
        <v>414138.3551052175</v>
      </c>
      <c r="P2931" s="20" t="n">
        <v>0.05054722583063685</v>
      </c>
      <c r="Q2931" s="27">
        <f>IF(O2931&gt;0,O2931,"")</f>
        <v/>
      </c>
      <c r="R2931" s="28">
        <f>IF(O2931&gt;0,P2931,"")</f>
        <v/>
      </c>
    </row>
    <row r="2932">
      <c r="A2932" t="inlineStr">
        <is>
          <t>520030</t>
        </is>
      </c>
      <c r="B2932" t="inlineStr">
        <is>
          <t>Aspirus Wausau Hospital</t>
        </is>
      </c>
      <c r="C2932" t="inlineStr">
        <is>
          <t>Wisconsin</t>
        </is>
      </c>
      <c r="D2932" t="inlineStr">
        <is>
          <t>WI</t>
        </is>
      </c>
      <c r="E2932" t="inlineStr">
        <is>
          <t>East North Central</t>
        </is>
      </c>
      <c r="F2932" t="inlineStr">
        <is>
          <t>Rural Referral Center (RRC)</t>
        </is>
      </c>
      <c r="G2932" s="16" t="n">
        <v>0.925</v>
      </c>
      <c r="H2932" s="16" t="n">
        <v>0.9659</v>
      </c>
      <c r="I2932" s="16" t="n">
        <v>2.4035</v>
      </c>
      <c r="J2932" s="16" t="n">
        <v>2.4113</v>
      </c>
      <c r="K2932" s="17" t="n">
        <v>3374</v>
      </c>
      <c r="L2932" s="16" t="n">
        <v>1</v>
      </c>
      <c r="M2932" s="18" t="n">
        <v>52213351.35919172</v>
      </c>
      <c r="N2932" s="18" t="n">
        <v>55490170.39141549</v>
      </c>
      <c r="O2932" s="19" t="n">
        <v>3276819.032223776</v>
      </c>
      <c r="P2932" s="20" t="n">
        <v>0.06275825908361118</v>
      </c>
      <c r="Q2932" s="27">
        <f>IF(O2932&gt;0,O2932,"")</f>
        <v/>
      </c>
      <c r="R2932" s="28">
        <f>IF(O2932&gt;0,P2932,"")</f>
        <v/>
      </c>
    </row>
    <row r="2933">
      <c r="A2933" t="inlineStr">
        <is>
          <t>520033</t>
        </is>
      </c>
      <c r="B2933" t="inlineStr">
        <is>
          <t>Aspirus Wisconsin Rapids Hospital</t>
        </is>
      </c>
      <c r="C2933" t="inlineStr">
        <is>
          <t>Wisconsin</t>
        </is>
      </c>
      <c r="D2933" t="inlineStr">
        <is>
          <t>WI</t>
        </is>
      </c>
      <c r="E2933" t="inlineStr">
        <is>
          <t>East North Central</t>
        </is>
      </c>
      <c r="F2933" t="inlineStr">
        <is>
          <t>IPPS</t>
        </is>
      </c>
      <c r="G2933" s="16" t="n">
        <v>0.9179</v>
      </c>
      <c r="H2933" s="16" t="n">
        <v>0.9383</v>
      </c>
      <c r="I2933" s="16" t="n">
        <v>1.6273</v>
      </c>
      <c r="J2933" s="16" t="n">
        <v>1.6155</v>
      </c>
      <c r="K2933" s="17" t="n">
        <v>494</v>
      </c>
      <c r="L2933" s="16" t="n">
        <v>1</v>
      </c>
      <c r="M2933" s="18" t="n">
        <v>5152017.13967923</v>
      </c>
      <c r="N2933" s="18" t="n">
        <v>5348036.213916718</v>
      </c>
      <c r="O2933" s="19" t="n">
        <v>196019.0742374882</v>
      </c>
      <c r="P2933" s="20" t="n">
        <v>0.03804705398353791</v>
      </c>
      <c r="Q2933" s="27">
        <f>IF(O2933&gt;0,O2933,"")</f>
        <v/>
      </c>
      <c r="R2933" s="28">
        <f>IF(O2933&gt;0,P2933,"")</f>
        <v/>
      </c>
    </row>
    <row r="2934">
      <c r="A2934" t="inlineStr">
        <is>
          <t>520034</t>
        </is>
      </c>
      <c r="B2934" t="inlineStr">
        <is>
          <t>Aurora Medical Ctr Manitowoc County</t>
        </is>
      </c>
      <c r="C2934" t="inlineStr">
        <is>
          <t>Wisconsin</t>
        </is>
      </c>
      <c r="D2934" t="inlineStr">
        <is>
          <t>WI</t>
        </is>
      </c>
      <c r="E2934" t="inlineStr">
        <is>
          <t>East North Central</t>
        </is>
      </c>
      <c r="F2934" t="inlineStr">
        <is>
          <t>IPPS</t>
        </is>
      </c>
      <c r="G2934" s="16" t="n">
        <v>0.9236</v>
      </c>
      <c r="H2934" s="16" t="n">
        <v>0.9383</v>
      </c>
      <c r="I2934" s="16" t="n">
        <v>1.5332</v>
      </c>
      <c r="J2934" s="16" t="n">
        <v>1.5324</v>
      </c>
      <c r="K2934" s="17" t="n">
        <v>471</v>
      </c>
      <c r="L2934" s="16" t="n">
        <v>1</v>
      </c>
      <c r="M2934" s="18" t="n">
        <v>4645329.784418538</v>
      </c>
      <c r="N2934" s="18" t="n">
        <v>4836748.198400635</v>
      </c>
      <c r="O2934" s="19" t="n">
        <v>191418.4139820971</v>
      </c>
      <c r="P2934" s="20" t="n">
        <v>0.04120663609807784</v>
      </c>
      <c r="Q2934" s="27">
        <f>IF(O2934&gt;0,O2934,"")</f>
        <v/>
      </c>
      <c r="R2934" s="28">
        <f>IF(O2934&gt;0,P2934,"")</f>
        <v/>
      </c>
    </row>
    <row r="2935">
      <c r="A2935" t="inlineStr">
        <is>
          <t>520035</t>
        </is>
      </c>
      <c r="B2935" t="inlineStr">
        <is>
          <t>Aurora Medical Center Sheboygan County</t>
        </is>
      </c>
      <c r="C2935" t="inlineStr">
        <is>
          <t>Wisconsin</t>
        </is>
      </c>
      <c r="D2935" t="inlineStr">
        <is>
          <t>WI</t>
        </is>
      </c>
      <c r="E2935" t="inlineStr">
        <is>
          <t>East North Central</t>
        </is>
      </c>
      <c r="F2935" t="inlineStr">
        <is>
          <t>Rural Referral Center (RRC)</t>
        </is>
      </c>
      <c r="G2935" s="16" t="n">
        <v>0.9469</v>
      </c>
      <c r="H2935" s="16" t="n">
        <v>0.9383</v>
      </c>
      <c r="I2935" s="16" t="n">
        <v>1.5436</v>
      </c>
      <c r="J2935" s="16" t="n">
        <v>1.533</v>
      </c>
      <c r="K2935" s="17" t="n">
        <v>1262</v>
      </c>
      <c r="L2935" s="16" t="n">
        <v>1</v>
      </c>
      <c r="M2935" s="18" t="n">
        <v>12721177.02030715</v>
      </c>
      <c r="N2935" s="18" t="n">
        <v>12964684.06280394</v>
      </c>
      <c r="O2935" s="19" t="n">
        <v>243507.0424967911</v>
      </c>
      <c r="P2935" s="20" t="n">
        <v>0.01914186416147456</v>
      </c>
      <c r="Q2935" s="27">
        <f>IF(O2935&gt;0,O2935,"")</f>
        <v/>
      </c>
      <c r="R2935" s="28">
        <f>IF(O2935&gt;0,P2935,"")</f>
        <v/>
      </c>
    </row>
    <row r="2936">
      <c r="A2936" t="inlineStr">
        <is>
          <t>520037</t>
        </is>
      </c>
      <c r="B2936" t="inlineStr">
        <is>
          <t>Marshfield Medical Center</t>
        </is>
      </c>
      <c r="C2936" t="inlineStr">
        <is>
          <t>Wisconsin</t>
        </is>
      </c>
      <c r="D2936" t="inlineStr">
        <is>
          <t>WI</t>
        </is>
      </c>
      <c r="E2936" t="inlineStr">
        <is>
          <t>East North Central</t>
        </is>
      </c>
      <c r="F2936" t="inlineStr">
        <is>
          <t>Sole Community Hospital (SCH)</t>
        </is>
      </c>
      <c r="G2936" s="16" t="n">
        <v>0.9179</v>
      </c>
      <c r="H2936" s="16" t="n">
        <v>0.9383</v>
      </c>
      <c r="I2936" s="16" t="n">
        <v>2.2193</v>
      </c>
      <c r="J2936" s="16" t="n">
        <v>2.2231</v>
      </c>
      <c r="K2936" s="17" t="n">
        <v>2589</v>
      </c>
      <c r="L2936" s="16" t="n">
        <v>1</v>
      </c>
      <c r="M2936" s="18" t="n">
        <v>36823985.37381946</v>
      </c>
      <c r="N2936" s="18" t="n">
        <v>38570163.26682521</v>
      </c>
      <c r="O2936" s="19" t="n">
        <v>1746177.893005744</v>
      </c>
      <c r="P2936" s="20" t="n">
        <v>0.04741957925736125</v>
      </c>
      <c r="Q2936" s="27">
        <f>IF(O2936&gt;0,O2936,"")</f>
        <v/>
      </c>
      <c r="R2936" s="28">
        <f>IF(O2936&gt;0,P2936,"")</f>
        <v/>
      </c>
    </row>
    <row r="2937">
      <c r="A2937" t="inlineStr">
        <is>
          <t>520038</t>
        </is>
      </c>
      <c r="B2937" t="inlineStr">
        <is>
          <t>Aurora Medical Ctr Washington County</t>
        </is>
      </c>
      <c r="C2937" t="inlineStr">
        <is>
          <t>Wisconsin</t>
        </is>
      </c>
      <c r="D2937" t="inlineStr">
        <is>
          <t>WI</t>
        </is>
      </c>
      <c r="E2937" t="inlineStr">
        <is>
          <t>East North Central</t>
        </is>
      </c>
      <c r="F2937" t="inlineStr">
        <is>
          <t>IPPS</t>
        </is>
      </c>
      <c r="G2937" s="16" t="n">
        <v>0.9582000000000001</v>
      </c>
      <c r="H2937" s="16" t="n">
        <v>0.9687</v>
      </c>
      <c r="I2937" s="16" t="n">
        <v>1.4322</v>
      </c>
      <c r="J2937" s="16" t="n">
        <v>1.4216</v>
      </c>
      <c r="K2937" s="17" t="n">
        <v>292</v>
      </c>
      <c r="L2937" s="16" t="n">
        <v>1</v>
      </c>
      <c r="M2937" s="18" t="n">
        <v>2750772.02029663</v>
      </c>
      <c r="N2937" s="18" t="n">
        <v>2836282.838876084</v>
      </c>
      <c r="O2937" s="19" t="n">
        <v>85510.81857945444</v>
      </c>
      <c r="P2937" s="20" t="n">
        <v>0.03108611616975563</v>
      </c>
      <c r="Q2937" s="27">
        <f>IF(O2937&gt;0,O2937,"")</f>
        <v/>
      </c>
      <c r="R2937" s="28">
        <f>IF(O2937&gt;0,P2937,"")</f>
        <v/>
      </c>
    </row>
    <row r="2938">
      <c r="A2938" t="inlineStr">
        <is>
          <t>520041</t>
        </is>
      </c>
      <c r="B2938" t="inlineStr">
        <is>
          <t>Aspirus Divine Savior Hospital</t>
        </is>
      </c>
      <c r="C2938" t="inlineStr">
        <is>
          <t>Wisconsin</t>
        </is>
      </c>
      <c r="D2938" t="inlineStr">
        <is>
          <t>WI</t>
        </is>
      </c>
      <c r="E2938" t="inlineStr">
        <is>
          <t>East North Central</t>
        </is>
      </c>
      <c r="F2938" t="inlineStr">
        <is>
          <t>IPPS</t>
        </is>
      </c>
      <c r="G2938" s="16" t="n">
        <v>0.9179</v>
      </c>
      <c r="H2938" s="16" t="n">
        <v>0.9496</v>
      </c>
      <c r="I2938" s="16" t="n">
        <v>1.4124</v>
      </c>
      <c r="J2938" s="16" t="n">
        <v>1.399</v>
      </c>
      <c r="K2938" s="17" t="n">
        <v>347</v>
      </c>
      <c r="L2938" s="16" t="n">
        <v>1</v>
      </c>
      <c r="M2938" s="18" t="n">
        <v>3141014.270184986</v>
      </c>
      <c r="N2938" s="18" t="n">
        <v>3276874.741659603</v>
      </c>
      <c r="O2938" s="19" t="n">
        <v>135860.4714746163</v>
      </c>
      <c r="P2938" s="20" t="n">
        <v>0.04325369444011312</v>
      </c>
      <c r="Q2938" s="27">
        <f>IF(O2938&gt;0,O2938,"")</f>
        <v/>
      </c>
      <c r="R2938" s="28">
        <f>IF(O2938&gt;0,P2938,"")</f>
        <v/>
      </c>
    </row>
    <row r="2939">
      <c r="A2939" t="inlineStr">
        <is>
          <t>520044</t>
        </is>
      </c>
      <c r="B2939" t="inlineStr">
        <is>
          <t>St Nicholas Hospital</t>
        </is>
      </c>
      <c r="C2939" t="inlineStr">
        <is>
          <t>Wisconsin</t>
        </is>
      </c>
      <c r="D2939" t="inlineStr">
        <is>
          <t>WI</t>
        </is>
      </c>
      <c r="E2939" t="inlineStr">
        <is>
          <t>East North Central</t>
        </is>
      </c>
      <c r="F2939" t="inlineStr">
        <is>
          <t>IPPS</t>
        </is>
      </c>
      <c r="G2939" s="16" t="n">
        <v>0.9287</v>
      </c>
      <c r="H2939" s="16" t="n">
        <v>0.9434</v>
      </c>
      <c r="I2939" s="16" t="n">
        <v>1.426</v>
      </c>
      <c r="J2939" s="16" t="n">
        <v>1.4143</v>
      </c>
      <c r="K2939" s="17" t="n">
        <v>330</v>
      </c>
      <c r="L2939" s="16" t="n">
        <v>1</v>
      </c>
      <c r="M2939" s="18" t="n">
        <v>3037172.317890757</v>
      </c>
      <c r="N2939" s="18" t="n">
        <v>3137916.824948145</v>
      </c>
      <c r="O2939" s="19" t="n">
        <v>100744.5070573878</v>
      </c>
      <c r="P2939" s="20" t="n">
        <v>0.03317049429956365</v>
      </c>
      <c r="Q2939" s="27">
        <f>IF(O2939&gt;0,O2939,"")</f>
        <v/>
      </c>
      <c r="R2939" s="28">
        <f>IF(O2939&gt;0,P2939,"")</f>
        <v/>
      </c>
    </row>
    <row r="2940">
      <c r="A2940" t="inlineStr">
        <is>
          <t>520045</t>
        </is>
      </c>
      <c r="B2940" t="inlineStr">
        <is>
          <t>Thedacare Regional Medical Center - Neenah Inc</t>
        </is>
      </c>
      <c r="C2940" t="inlineStr">
        <is>
          <t>Wisconsin</t>
        </is>
      </c>
      <c r="D2940" t="inlineStr">
        <is>
          <t>WI</t>
        </is>
      </c>
      <c r="E2940" t="inlineStr">
        <is>
          <t>East North Central</t>
        </is>
      </c>
      <c r="F2940" t="inlineStr">
        <is>
          <t>Rural Referral Center (RRC)</t>
        </is>
      </c>
      <c r="G2940" s="16" t="n">
        <v>0.9179</v>
      </c>
      <c r="H2940" s="16" t="n">
        <v>0.9383</v>
      </c>
      <c r="I2940" s="16" t="n">
        <v>1.9571</v>
      </c>
      <c r="J2940" s="16" t="n">
        <v>1.956</v>
      </c>
      <c r="K2940" s="17" t="n">
        <v>1162</v>
      </c>
      <c r="L2940" s="16" t="n">
        <v>1</v>
      </c>
      <c r="M2940" s="18" t="n">
        <v>14574775.39557832</v>
      </c>
      <c r="N2940" s="18" t="n">
        <v>15231245.09351753</v>
      </c>
      <c r="O2940" s="19" t="n">
        <v>656469.6979392115</v>
      </c>
      <c r="P2940" s="20" t="n">
        <v>0.04504149670384429</v>
      </c>
      <c r="Q2940" s="27">
        <f>IF(O2940&gt;0,O2940,"")</f>
        <v/>
      </c>
      <c r="R2940" s="28">
        <f>IF(O2940&gt;0,P2940,"")</f>
        <v/>
      </c>
    </row>
    <row r="2941">
      <c r="A2941" t="inlineStr">
        <is>
          <t>520049</t>
        </is>
      </c>
      <c r="B2941" t="inlineStr">
        <is>
          <t>Bellin Memorial Hospital</t>
        </is>
      </c>
      <c r="C2941" t="inlineStr">
        <is>
          <t>Wisconsin</t>
        </is>
      </c>
      <c r="D2941" t="inlineStr">
        <is>
          <t>WI</t>
        </is>
      </c>
      <c r="E2941" t="inlineStr">
        <is>
          <t>East North Central</t>
        </is>
      </c>
      <c r="F2941" t="inlineStr">
        <is>
          <t>Rural Referral Center (RRC)</t>
        </is>
      </c>
      <c r="G2941" s="16" t="n">
        <v>0.9179</v>
      </c>
      <c r="H2941" s="16" t="n">
        <v>0.9383</v>
      </c>
      <c r="I2941" s="16" t="n">
        <v>2.3073</v>
      </c>
      <c r="J2941" s="16" t="n">
        <v>2.3163</v>
      </c>
      <c r="K2941" s="17" t="n">
        <v>1474</v>
      </c>
      <c r="L2941" s="16" t="n">
        <v>1</v>
      </c>
      <c r="M2941" s="18" t="n">
        <v>21796375.21052968</v>
      </c>
      <c r="N2941" s="18" t="n">
        <v>22879826.07771533</v>
      </c>
      <c r="O2941" s="19" t="n">
        <v>1083450.867185652</v>
      </c>
      <c r="P2941" s="20" t="n">
        <v>0.04970784622308413</v>
      </c>
      <c r="Q2941" s="27">
        <f>IF(O2941&gt;0,O2941,"")</f>
        <v/>
      </c>
      <c r="R2941" s="28">
        <f>IF(O2941&gt;0,P2941,"")</f>
        <v/>
      </c>
    </row>
    <row r="2942">
      <c r="A2942" t="inlineStr">
        <is>
          <t>520051</t>
        </is>
      </c>
      <c r="B2942" t="inlineStr">
        <is>
          <t>Ascension Columbia St Mary'S Hospital Milwaukee Ca</t>
        </is>
      </c>
      <c r="C2942" t="inlineStr">
        <is>
          <t>Wisconsin</t>
        </is>
      </c>
      <c r="D2942" t="inlineStr">
        <is>
          <t>WI</t>
        </is>
      </c>
      <c r="E2942" t="inlineStr">
        <is>
          <t>East North Central</t>
        </is>
      </c>
      <c r="F2942" t="inlineStr">
        <is>
          <t>Rural Referral Center (RRC)</t>
        </is>
      </c>
      <c r="G2942" s="16" t="n">
        <v>0.9842</v>
      </c>
      <c r="H2942" s="16" t="n">
        <v>0.9818</v>
      </c>
      <c r="I2942" s="16" t="n">
        <v>2.0817</v>
      </c>
      <c r="J2942" s="16" t="n">
        <v>2.0788</v>
      </c>
      <c r="K2942" s="17" t="n">
        <v>2043</v>
      </c>
      <c r="L2942" s="16" t="n">
        <v>1</v>
      </c>
      <c r="M2942" s="18" t="n">
        <v>28436939.41866884</v>
      </c>
      <c r="N2942" s="18" t="n">
        <v>29258541.70950841</v>
      </c>
      <c r="O2942" s="19" t="n">
        <v>821602.2908395678</v>
      </c>
      <c r="P2942" s="20" t="n">
        <v>0.02889207867075126</v>
      </c>
      <c r="Q2942" s="27">
        <f>IF(O2942&gt;0,O2942,"")</f>
        <v/>
      </c>
      <c r="R2942" s="28">
        <f>IF(O2942&gt;0,P2942,"")</f>
        <v/>
      </c>
    </row>
    <row r="2943">
      <c r="A2943" t="inlineStr">
        <is>
          <t>520057</t>
        </is>
      </c>
      <c r="B2943" t="inlineStr">
        <is>
          <t>Ssm Health St Clare Hospital - Baraboo</t>
        </is>
      </c>
      <c r="C2943" t="inlineStr">
        <is>
          <t>Wisconsin</t>
        </is>
      </c>
      <c r="D2943" t="inlineStr">
        <is>
          <t>WI</t>
        </is>
      </c>
      <c r="E2943" t="inlineStr">
        <is>
          <t>East North Central</t>
        </is>
      </c>
      <c r="F2943" t="inlineStr">
        <is>
          <t>IPPS</t>
        </is>
      </c>
      <c r="G2943" s="16" t="n">
        <v>0.9179</v>
      </c>
      <c r="H2943" s="16" t="n">
        <v>0.9383</v>
      </c>
      <c r="I2943" s="16" t="n">
        <v>1.2935</v>
      </c>
      <c r="J2943" s="16" t="n">
        <v>1.2767</v>
      </c>
      <c r="K2943" s="17" t="n">
        <v>615</v>
      </c>
      <c r="L2943" s="16" t="n">
        <v>1</v>
      </c>
      <c r="M2943" s="18" t="n">
        <v>5098286.939939605</v>
      </c>
      <c r="N2943" s="18" t="n">
        <v>5261679.639548424</v>
      </c>
      <c r="O2943" s="19" t="n">
        <v>163392.6996088186</v>
      </c>
      <c r="P2943" s="20" t="n">
        <v>0.03204854915654359</v>
      </c>
      <c r="Q2943" s="27">
        <f>IF(O2943&gt;0,O2943,"")</f>
        <v/>
      </c>
      <c r="R2943" s="28">
        <f>IF(O2943&gt;0,P2943,"")</f>
        <v/>
      </c>
    </row>
    <row r="2944">
      <c r="A2944" t="inlineStr">
        <is>
          <t>520059</t>
        </is>
      </c>
      <c r="B2944" t="inlineStr">
        <is>
          <t>Aurora Medical Center Burlington</t>
        </is>
      </c>
      <c r="C2944" t="inlineStr">
        <is>
          <t>Wisconsin</t>
        </is>
      </c>
      <c r="D2944" t="inlineStr">
        <is>
          <t>WI</t>
        </is>
      </c>
      <c r="E2944" t="inlineStr">
        <is>
          <t>East North Central</t>
        </is>
      </c>
      <c r="F2944" t="inlineStr">
        <is>
          <t>IPPS</t>
        </is>
      </c>
      <c r="G2944" s="16" t="n">
        <v>0.9842</v>
      </c>
      <c r="H2944" s="16" t="n">
        <v>0.9529</v>
      </c>
      <c r="I2944" s="16" t="n">
        <v>1.5597</v>
      </c>
      <c r="J2944" s="16" t="n">
        <v>1.5495</v>
      </c>
      <c r="K2944" s="17" t="n">
        <v>790</v>
      </c>
      <c r="L2944" s="16" t="n">
        <v>1</v>
      </c>
      <c r="M2944" s="18" t="n">
        <v>8238810.377979568</v>
      </c>
      <c r="N2944" s="18" t="n">
        <v>8280328.835955569</v>
      </c>
      <c r="O2944" s="19" t="n">
        <v>41518.45797600038</v>
      </c>
      <c r="P2944" s="20" t="n">
        <v>0.005039375355326736</v>
      </c>
      <c r="Q2944" s="27">
        <f>IF(O2944&gt;0,O2944,"")</f>
        <v/>
      </c>
      <c r="R2944" s="28">
        <f>IF(O2944&gt;0,P2944,"")</f>
        <v/>
      </c>
    </row>
    <row r="2945">
      <c r="A2945" t="inlineStr">
        <is>
          <t>520062</t>
        </is>
      </c>
      <c r="B2945" t="inlineStr">
        <is>
          <t>Prohealth Oconomowoc Memorial Hospital</t>
        </is>
      </c>
      <c r="C2945" t="inlineStr">
        <is>
          <t>Wisconsin</t>
        </is>
      </c>
      <c r="D2945" t="inlineStr">
        <is>
          <t>WI</t>
        </is>
      </c>
      <c r="E2945" t="inlineStr">
        <is>
          <t>East North Central</t>
        </is>
      </c>
      <c r="F2945" t="inlineStr">
        <is>
          <t>IPPS</t>
        </is>
      </c>
      <c r="G2945" s="16" t="n">
        <v>0.9582000000000001</v>
      </c>
      <c r="H2945" s="16" t="n">
        <v>0.9687</v>
      </c>
      <c r="I2945" s="16" t="n">
        <v>1.4607</v>
      </c>
      <c r="J2945" s="16" t="n">
        <v>1.4551</v>
      </c>
      <c r="K2945" s="17" t="n">
        <v>826</v>
      </c>
      <c r="L2945" s="16" t="n">
        <v>1</v>
      </c>
      <c r="M2945" s="18" t="n">
        <v>7936136.956600582</v>
      </c>
      <c r="N2945" s="18" t="n">
        <v>8212249.947023169</v>
      </c>
      <c r="O2945" s="19" t="n">
        <v>276112.9904225869</v>
      </c>
      <c r="P2945" s="20" t="n">
        <v>0.03479186308559612</v>
      </c>
      <c r="Q2945" s="27">
        <f>IF(O2945&gt;0,O2945,"")</f>
        <v/>
      </c>
      <c r="R2945" s="28">
        <f>IF(O2945&gt;0,P2945,"")</f>
        <v/>
      </c>
    </row>
    <row r="2946">
      <c r="A2946" t="inlineStr">
        <is>
          <t>520063</t>
        </is>
      </c>
      <c r="B2946" t="inlineStr">
        <is>
          <t>Froedtert West Bend Hospital</t>
        </is>
      </c>
      <c r="C2946" t="inlineStr">
        <is>
          <t>Wisconsin</t>
        </is>
      </c>
      <c r="D2946" t="inlineStr">
        <is>
          <t>WI</t>
        </is>
      </c>
      <c r="E2946" t="inlineStr">
        <is>
          <t>East North Central</t>
        </is>
      </c>
      <c r="F2946" t="inlineStr">
        <is>
          <t>IPPS</t>
        </is>
      </c>
      <c r="G2946" s="16" t="n">
        <v>0.9582000000000001</v>
      </c>
      <c r="H2946" s="16" t="n">
        <v>0.9687</v>
      </c>
      <c r="I2946" s="16" t="n">
        <v>1.5093</v>
      </c>
      <c r="J2946" s="16" t="n">
        <v>1.5004</v>
      </c>
      <c r="K2946" s="17" t="n">
        <v>910</v>
      </c>
      <c r="L2946" s="16" t="n">
        <v>1</v>
      </c>
      <c r="M2946" s="18" t="n">
        <v>9034103.083369847</v>
      </c>
      <c r="N2946" s="18" t="n">
        <v>9329056.40282608</v>
      </c>
      <c r="O2946" s="19" t="n">
        <v>294953.3194562327</v>
      </c>
      <c r="P2946" s="20" t="n">
        <v>0.0326488768983817</v>
      </c>
      <c r="Q2946" s="27">
        <f>IF(O2946&gt;0,O2946,"")</f>
        <v/>
      </c>
      <c r="R2946" s="28">
        <f>IF(O2946&gt;0,P2946,"")</f>
        <v/>
      </c>
    </row>
    <row r="2947">
      <c r="A2947" t="inlineStr">
        <is>
          <t>520066</t>
        </is>
      </c>
      <c r="B2947" t="inlineStr">
        <is>
          <t>Mercy Health System Corp</t>
        </is>
      </c>
      <c r="C2947" t="inlineStr">
        <is>
          <t>Wisconsin</t>
        </is>
      </c>
      <c r="D2947" t="inlineStr">
        <is>
          <t>WI</t>
        </is>
      </c>
      <c r="E2947" t="inlineStr">
        <is>
          <t>East North Central</t>
        </is>
      </c>
      <c r="F2947" t="inlineStr">
        <is>
          <t>Rural Referral Center (RRC)</t>
        </is>
      </c>
      <c r="G2947" s="16" t="n">
        <v>0.9765</v>
      </c>
      <c r="H2947" s="16" t="n">
        <v>0.9802</v>
      </c>
      <c r="I2947" s="16" t="n">
        <v>1.8877</v>
      </c>
      <c r="J2947" s="16" t="n">
        <v>1.887</v>
      </c>
      <c r="K2947" s="17" t="n">
        <v>1383</v>
      </c>
      <c r="L2947" s="16" t="n">
        <v>1</v>
      </c>
      <c r="M2947" s="18" t="n">
        <v>17372111.29878686</v>
      </c>
      <c r="N2947" s="18" t="n">
        <v>17960967.46601942</v>
      </c>
      <c r="O2947" s="19" t="n">
        <v>588856.1672325544</v>
      </c>
      <c r="P2947" s="20" t="n">
        <v>0.03389663795635914</v>
      </c>
      <c r="Q2947" s="27">
        <f>IF(O2947&gt;0,O2947,"")</f>
        <v/>
      </c>
      <c r="R2947" s="28">
        <f>IF(O2947&gt;0,P2947,"")</f>
        <v/>
      </c>
    </row>
    <row r="2948">
      <c r="A2948" t="inlineStr">
        <is>
          <t>520070</t>
        </is>
      </c>
      <c r="B2948" t="inlineStr">
        <is>
          <t>Mayo Clinic Health System In Eau Claire</t>
        </is>
      </c>
      <c r="C2948" t="inlineStr">
        <is>
          <t>Wisconsin</t>
        </is>
      </c>
      <c r="D2948" t="inlineStr">
        <is>
          <t>WI</t>
        </is>
      </c>
      <c r="E2948" t="inlineStr">
        <is>
          <t>East North Central</t>
        </is>
      </c>
      <c r="F2948" t="inlineStr">
        <is>
          <t>Rural Referral Center (RRC)</t>
        </is>
      </c>
      <c r="G2948" s="16" t="n">
        <v>1.0223</v>
      </c>
      <c r="H2948" s="16" t="n">
        <v>1.0518</v>
      </c>
      <c r="I2948" s="16" t="n">
        <v>1.9751</v>
      </c>
      <c r="J2948" s="16" t="n">
        <v>1.9711</v>
      </c>
      <c r="K2948" s="17" t="n">
        <v>4830</v>
      </c>
      <c r="L2948" s="16" t="n">
        <v>1</v>
      </c>
      <c r="M2948" s="18" t="n">
        <v>65366201.99672717</v>
      </c>
      <c r="N2948" s="18" t="n">
        <v>68604929.49076506</v>
      </c>
      <c r="O2948" s="19" t="n">
        <v>3238727.494037896</v>
      </c>
      <c r="P2948" s="20" t="n">
        <v>0.0495474326961823</v>
      </c>
      <c r="Q2948" s="27">
        <f>IF(O2948&gt;0,O2948,"")</f>
        <v/>
      </c>
      <c r="R2948" s="28">
        <f>IF(O2948&gt;0,P2948,"")</f>
        <v/>
      </c>
    </row>
    <row r="2949">
      <c r="A2949" t="inlineStr">
        <is>
          <t>520071</t>
        </is>
      </c>
      <c r="B2949" t="inlineStr">
        <is>
          <t>Fort Memorial Hospital</t>
        </is>
      </c>
      <c r="C2949" t="inlineStr">
        <is>
          <t>Wisconsin</t>
        </is>
      </c>
      <c r="D2949" t="inlineStr">
        <is>
          <t>WI</t>
        </is>
      </c>
      <c r="E2949" t="inlineStr">
        <is>
          <t>East North Central</t>
        </is>
      </c>
      <c r="F2949" t="inlineStr">
        <is>
          <t>IPPS</t>
        </is>
      </c>
      <c r="G2949" s="16" t="n">
        <v>0.9469</v>
      </c>
      <c r="H2949" s="16" t="n">
        <v>0.9687</v>
      </c>
      <c r="I2949" s="16" t="n">
        <v>1.6073</v>
      </c>
      <c r="J2949" s="16" t="n">
        <v>1.602</v>
      </c>
      <c r="K2949" s="17" t="n">
        <v>390</v>
      </c>
      <c r="L2949" s="16" t="n">
        <v>1</v>
      </c>
      <c r="M2949" s="18" t="n">
        <v>4093499.323646902</v>
      </c>
      <c r="N2949" s="18" t="n">
        <v>4268904.013404248</v>
      </c>
      <c r="O2949" s="19" t="n">
        <v>175404.6897573466</v>
      </c>
      <c r="P2949" s="20" t="n">
        <v>0.04284957096342659</v>
      </c>
      <c r="Q2949" s="27">
        <f>IF(O2949&gt;0,O2949,"")</f>
        <v/>
      </c>
      <c r="R2949" s="28">
        <f>IF(O2949&gt;0,P2949,"")</f>
        <v/>
      </c>
    </row>
    <row r="2950">
      <c r="A2950" t="inlineStr">
        <is>
          <t>520075</t>
        </is>
      </c>
      <c r="B2950" t="inlineStr">
        <is>
          <t>St Vincent Hospital</t>
        </is>
      </c>
      <c r="C2950" t="inlineStr">
        <is>
          <t>Wisconsin</t>
        </is>
      </c>
      <c r="D2950" t="inlineStr">
        <is>
          <t>WI</t>
        </is>
      </c>
      <c r="E2950" t="inlineStr">
        <is>
          <t>East North Central</t>
        </is>
      </c>
      <c r="F2950" t="inlineStr">
        <is>
          <t>Rural Referral Center (RRC)</t>
        </is>
      </c>
      <c r="G2950" s="16" t="n">
        <v>0.9179</v>
      </c>
      <c r="H2950" s="16" t="n">
        <v>0.9383</v>
      </c>
      <c r="I2950" s="16" t="n">
        <v>2.1721</v>
      </c>
      <c r="J2950" s="16" t="n">
        <v>2.1734</v>
      </c>
      <c r="K2950" s="17" t="n">
        <v>1608</v>
      </c>
      <c r="L2950" s="16" t="n">
        <v>1</v>
      </c>
      <c r="M2950" s="18" t="n">
        <v>22384561.22021797</v>
      </c>
      <c r="N2950" s="18" t="n">
        <v>23419959.25977864</v>
      </c>
      <c r="O2950" s="19" t="n">
        <v>1035398.039560672</v>
      </c>
      <c r="P2950" s="20" t="n">
        <v>0.04625500716205639</v>
      </c>
      <c r="Q2950" s="27">
        <f>IF(O2950&gt;0,O2950,"")</f>
        <v/>
      </c>
      <c r="R2950" s="28">
        <f>IF(O2950&gt;0,P2950,"")</f>
        <v/>
      </c>
    </row>
    <row r="2951">
      <c r="A2951" t="inlineStr">
        <is>
          <t>520076</t>
        </is>
      </c>
      <c r="B2951" t="inlineStr">
        <is>
          <t>Marshfield Medical Center - Beaver Dam</t>
        </is>
      </c>
      <c r="C2951" t="inlineStr">
        <is>
          <t>Wisconsin</t>
        </is>
      </c>
      <c r="D2951" t="inlineStr">
        <is>
          <t>WI</t>
        </is>
      </c>
      <c r="E2951" t="inlineStr">
        <is>
          <t>East North Central</t>
        </is>
      </c>
      <c r="F2951" t="inlineStr">
        <is>
          <t>Rural Referral Center (RRC)</t>
        </is>
      </c>
      <c r="G2951" s="16" t="n">
        <v>0.9179</v>
      </c>
      <c r="H2951" s="16" t="n">
        <v>0.9383</v>
      </c>
      <c r="I2951" s="16" t="n">
        <v>1.476</v>
      </c>
      <c r="J2951" s="16" t="n">
        <v>1.4603</v>
      </c>
      <c r="K2951" s="17" t="n">
        <v>324</v>
      </c>
      <c r="L2951" s="16" t="n">
        <v>1</v>
      </c>
      <c r="M2951" s="18" t="n">
        <v>3064884.363739495</v>
      </c>
      <c r="N2951" s="18" t="n">
        <v>3170644.302037519</v>
      </c>
      <c r="O2951" s="19" t="n">
        <v>105759.9382980247</v>
      </c>
      <c r="P2951" s="20" t="n">
        <v>0.03450699137274661</v>
      </c>
      <c r="Q2951" s="27">
        <f>IF(O2951&gt;0,O2951,"")</f>
        <v/>
      </c>
      <c r="R2951" s="28">
        <f>IF(O2951&gt;0,P2951,"")</f>
        <v/>
      </c>
    </row>
    <row r="2952">
      <c r="A2952" t="inlineStr">
        <is>
          <t>520078</t>
        </is>
      </c>
      <c r="B2952" t="inlineStr">
        <is>
          <t>Ascension St Francis Hospital</t>
        </is>
      </c>
      <c r="C2952" t="inlineStr">
        <is>
          <t>Wisconsin</t>
        </is>
      </c>
      <c r="D2952" t="inlineStr">
        <is>
          <t>WI</t>
        </is>
      </c>
      <c r="E2952" t="inlineStr">
        <is>
          <t>East North Central</t>
        </is>
      </c>
      <c r="F2952" t="inlineStr">
        <is>
          <t>IPPS</t>
        </is>
      </c>
      <c r="G2952" s="16" t="n">
        <v>0.9582000000000001</v>
      </c>
      <c r="H2952" s="16" t="n">
        <v>0.9687</v>
      </c>
      <c r="I2952" s="16" t="n">
        <v>1.4062</v>
      </c>
      <c r="J2952" s="16" t="n">
        <v>1.3894</v>
      </c>
      <c r="K2952" s="17" t="n">
        <v>243</v>
      </c>
      <c r="L2952" s="16" t="n">
        <v>1</v>
      </c>
      <c r="M2952" s="18" t="n">
        <v>2247612.530274079</v>
      </c>
      <c r="N2952" s="18" t="n">
        <v>2306868.501556386</v>
      </c>
      <c r="O2952" s="19" t="n">
        <v>59255.97128230706</v>
      </c>
      <c r="P2952" s="20" t="n">
        <v>0.02636396197483436</v>
      </c>
      <c r="Q2952" s="27">
        <f>IF(O2952&gt;0,O2952,"")</f>
        <v/>
      </c>
      <c r="R2952" s="28">
        <f>IF(O2952&gt;0,P2952,"")</f>
        <v/>
      </c>
    </row>
    <row r="2953">
      <c r="A2953" t="inlineStr">
        <is>
          <t>520083</t>
        </is>
      </c>
      <c r="B2953" t="inlineStr">
        <is>
          <t>Ssm Health St Mary'S Hospital - Madison</t>
        </is>
      </c>
      <c r="C2953" t="inlineStr">
        <is>
          <t>Wisconsin</t>
        </is>
      </c>
      <c r="D2953" t="inlineStr">
        <is>
          <t>WI</t>
        </is>
      </c>
      <c r="E2953" t="inlineStr">
        <is>
          <t>East North Central</t>
        </is>
      </c>
      <c r="F2953" t="inlineStr">
        <is>
          <t>Rural Referral Center (RRC)</t>
        </is>
      </c>
      <c r="G2953" s="16" t="n">
        <v>0.9179</v>
      </c>
      <c r="H2953" s="16" t="n">
        <v>0.9496</v>
      </c>
      <c r="I2953" s="16" t="n">
        <v>2.0935</v>
      </c>
      <c r="J2953" s="16" t="n">
        <v>2.1007</v>
      </c>
      <c r="K2953" s="17" t="n">
        <v>6422</v>
      </c>
      <c r="L2953" s="16" t="n">
        <v>1</v>
      </c>
      <c r="M2953" s="18" t="n">
        <v>86164027.81597745</v>
      </c>
      <c r="N2953" s="18" t="n">
        <v>91064055.64222156</v>
      </c>
      <c r="O2953" s="19" t="n">
        <v>4900027.826244101</v>
      </c>
      <c r="P2953" s="20" t="n">
        <v>0.05686860225138507</v>
      </c>
      <c r="Q2953" s="27">
        <f>IF(O2953&gt;0,O2953,"")</f>
        <v/>
      </c>
      <c r="R2953" s="28">
        <f>IF(O2953&gt;0,P2953,"")</f>
        <v/>
      </c>
    </row>
    <row r="2954">
      <c r="A2954" t="inlineStr">
        <is>
          <t>520087</t>
        </is>
      </c>
      <c r="B2954" t="inlineStr">
        <is>
          <t>Gundersen Lutheran Medical Center</t>
        </is>
      </c>
      <c r="C2954" t="inlineStr">
        <is>
          <t>Wisconsin</t>
        </is>
      </c>
      <c r="D2954" t="inlineStr">
        <is>
          <t>WI</t>
        </is>
      </c>
      <c r="E2954" t="inlineStr">
        <is>
          <t>East North Central</t>
        </is>
      </c>
      <c r="F2954" t="inlineStr">
        <is>
          <t>Rural Referral Center (RRC)</t>
        </is>
      </c>
      <c r="G2954" s="16" t="n">
        <v>1.0618</v>
      </c>
      <c r="H2954" s="16" t="n">
        <v>1.0687</v>
      </c>
      <c r="I2954" s="16" t="n">
        <v>2.065</v>
      </c>
      <c r="J2954" s="16" t="n">
        <v>2.0703</v>
      </c>
      <c r="K2954" s="17" t="n">
        <v>3431</v>
      </c>
      <c r="L2954" s="16" t="n">
        <v>1</v>
      </c>
      <c r="M2954" s="18" t="n">
        <v>49793736.63110965</v>
      </c>
      <c r="N2954" s="18" t="n">
        <v>51738333.93118592</v>
      </c>
      <c r="O2954" s="19" t="n">
        <v>1944597.300076269</v>
      </c>
      <c r="P2954" s="20" t="n">
        <v>0.03905305027583212</v>
      </c>
      <c r="Q2954" s="27">
        <f>IF(O2954&gt;0,O2954,"")</f>
        <v/>
      </c>
      <c r="R2954" s="28">
        <f>IF(O2954&gt;0,P2954,"")</f>
        <v/>
      </c>
    </row>
    <row r="2955">
      <c r="A2955" t="inlineStr">
        <is>
          <t>520088</t>
        </is>
      </c>
      <c r="B2955" t="inlineStr">
        <is>
          <t>Ssm Health St Agnes Hospital-Fond Du Lac</t>
        </is>
      </c>
      <c r="C2955" t="inlineStr">
        <is>
          <t>Wisconsin</t>
        </is>
      </c>
      <c r="D2955" t="inlineStr">
        <is>
          <t>WI</t>
        </is>
      </c>
      <c r="E2955" t="inlineStr">
        <is>
          <t>East North Central</t>
        </is>
      </c>
      <c r="F2955" t="inlineStr">
        <is>
          <t>SCH/RRC</t>
        </is>
      </c>
      <c r="G2955" s="16" t="n">
        <v>0.9469</v>
      </c>
      <c r="H2955" s="16" t="n">
        <v>0.9383</v>
      </c>
      <c r="I2955" s="16" t="n">
        <v>1.8308</v>
      </c>
      <c r="J2955" s="16" t="n">
        <v>1.8298</v>
      </c>
      <c r="K2955" s="17" t="n">
        <v>1266</v>
      </c>
      <c r="L2955" s="16" t="n">
        <v>1</v>
      </c>
      <c r="M2955" s="18" t="n">
        <v>15135883.65127959</v>
      </c>
      <c r="N2955" s="18" t="n">
        <v>15523789.92591834</v>
      </c>
      <c r="O2955" s="19" t="n">
        <v>387906.2746387422</v>
      </c>
      <c r="P2955" s="20" t="n">
        <v>0.02562825425828035</v>
      </c>
      <c r="Q2955" s="27">
        <f>IF(O2955&gt;0,O2955,"")</f>
        <v/>
      </c>
      <c r="R2955" s="28">
        <f>IF(O2955&gt;0,P2955,"")</f>
        <v/>
      </c>
    </row>
    <row r="2956">
      <c r="A2956" t="inlineStr">
        <is>
          <t>520089</t>
        </is>
      </c>
      <c r="B2956" t="inlineStr">
        <is>
          <t>Unitypoint Health - Meriter</t>
        </is>
      </c>
      <c r="C2956" t="inlineStr">
        <is>
          <t>Wisconsin</t>
        </is>
      </c>
      <c r="D2956" t="inlineStr">
        <is>
          <t>WI</t>
        </is>
      </c>
      <c r="E2956" t="inlineStr">
        <is>
          <t>East North Central</t>
        </is>
      </c>
      <c r="F2956" t="inlineStr">
        <is>
          <t>Rural Referral Center (RRC)</t>
        </is>
      </c>
      <c r="G2956" s="16" t="n">
        <v>0.9179</v>
      </c>
      <c r="H2956" s="16" t="n">
        <v>0.9496</v>
      </c>
      <c r="I2956" s="16" t="n">
        <v>1.6391</v>
      </c>
      <c r="J2956" s="16" t="n">
        <v>1.6256</v>
      </c>
      <c r="K2956" s="17" t="n">
        <v>3527</v>
      </c>
      <c r="L2956" s="16" t="n">
        <v>1</v>
      </c>
      <c r="M2956" s="18" t="n">
        <v>37050462.68078404</v>
      </c>
      <c r="N2956" s="18" t="n">
        <v>38701856.81169465</v>
      </c>
      <c r="O2956" s="19" t="n">
        <v>1651394.130910613</v>
      </c>
      <c r="P2956" s="20" t="n">
        <v>0.04457148471096142</v>
      </c>
      <c r="Q2956" s="27">
        <f>IF(O2956&gt;0,O2956,"")</f>
        <v/>
      </c>
      <c r="R2956" s="28">
        <f>IF(O2956&gt;0,P2956,"")</f>
        <v/>
      </c>
    </row>
    <row r="2957">
      <c r="A2957" t="inlineStr">
        <is>
          <t>520091</t>
        </is>
      </c>
      <c r="B2957" t="inlineStr">
        <is>
          <t>Howard Young Medical Ctr</t>
        </is>
      </c>
      <c r="C2957" t="inlineStr">
        <is>
          <t>Wisconsin</t>
        </is>
      </c>
      <c r="D2957" t="inlineStr">
        <is>
          <t>WI</t>
        </is>
      </c>
      <c r="E2957" t="inlineStr">
        <is>
          <t>East North Central</t>
        </is>
      </c>
      <c r="F2957" t="inlineStr">
        <is>
          <t>IPPS</t>
        </is>
      </c>
      <c r="G2957" s="16" t="n">
        <v>0.9179</v>
      </c>
      <c r="H2957" s="16" t="n">
        <v>0.9383</v>
      </c>
      <c r="I2957" s="16" t="n">
        <v>1.3304</v>
      </c>
      <c r="J2957" s="16" t="n">
        <v>1.3155</v>
      </c>
      <c r="K2957" s="17" t="n">
        <v>443</v>
      </c>
      <c r="L2957" s="16" t="n">
        <v>1</v>
      </c>
      <c r="M2957" s="18" t="n">
        <v>3777188.756275151</v>
      </c>
      <c r="N2957" s="18" t="n">
        <v>3905305.443417571</v>
      </c>
      <c r="O2957" s="19" t="n">
        <v>128116.6871424201</v>
      </c>
      <c r="P2957" s="20" t="n">
        <v>0.03391852920497452</v>
      </c>
      <c r="Q2957" s="27">
        <f>IF(O2957&gt;0,O2957,"")</f>
        <v/>
      </c>
      <c r="R2957" s="28">
        <f>IF(O2957&gt;0,P2957,"")</f>
        <v/>
      </c>
    </row>
    <row r="2958">
      <c r="A2958" t="inlineStr">
        <is>
          <t>520095</t>
        </is>
      </c>
      <c r="B2958" t="inlineStr">
        <is>
          <t>Sauk Prairie Hospital</t>
        </is>
      </c>
      <c r="C2958" t="inlineStr">
        <is>
          <t>Wisconsin</t>
        </is>
      </c>
      <c r="D2958" t="inlineStr">
        <is>
          <t>WI</t>
        </is>
      </c>
      <c r="E2958" t="inlineStr">
        <is>
          <t>East North Central</t>
        </is>
      </c>
      <c r="F2958" t="inlineStr">
        <is>
          <t>IPPS</t>
        </is>
      </c>
      <c r="G2958" s="16" t="n">
        <v>0.9179</v>
      </c>
      <c r="H2958" s="16" t="n">
        <v>0.9392</v>
      </c>
      <c r="I2958" s="16" t="n">
        <v>1.4823</v>
      </c>
      <c r="J2958" s="16" t="n">
        <v>1.5121</v>
      </c>
      <c r="K2958" s="17" t="n">
        <v>459</v>
      </c>
      <c r="L2958" s="16" t="n">
        <v>1</v>
      </c>
      <c r="M2958" s="18" t="n">
        <v>4360452.098594619</v>
      </c>
      <c r="N2958" s="18" t="n">
        <v>4653776.576475516</v>
      </c>
      <c r="O2958" s="19" t="n">
        <v>293324.477880897</v>
      </c>
      <c r="P2958" s="20" t="n">
        <v>0.0672692810856553</v>
      </c>
      <c r="Q2958" s="27">
        <f>IF(O2958&gt;0,O2958,"")</f>
        <v/>
      </c>
      <c r="R2958" s="28">
        <f>IF(O2958&gt;0,P2958,"")</f>
        <v/>
      </c>
    </row>
    <row r="2959">
      <c r="A2959" t="inlineStr">
        <is>
          <t>520096</t>
        </is>
      </c>
      <c r="B2959" t="inlineStr">
        <is>
          <t>Ascension All Saints Hospital</t>
        </is>
      </c>
      <c r="C2959" t="inlineStr">
        <is>
          <t>Wisconsin</t>
        </is>
      </c>
      <c r="D2959" t="inlineStr">
        <is>
          <t>WI</t>
        </is>
      </c>
      <c r="E2959" t="inlineStr">
        <is>
          <t>East North Central</t>
        </is>
      </c>
      <c r="F2959" t="inlineStr">
        <is>
          <t>IPPS</t>
        </is>
      </c>
      <c r="G2959" s="16" t="n">
        <v>0.9842</v>
      </c>
      <c r="H2959" s="16" t="n">
        <v>0.996</v>
      </c>
      <c r="I2959" s="16" t="n">
        <v>1.6391</v>
      </c>
      <c r="J2959" s="16" t="n">
        <v>1.6281</v>
      </c>
      <c r="K2959" s="17" t="n">
        <v>1364</v>
      </c>
      <c r="L2959" s="16" t="n">
        <v>1</v>
      </c>
      <c r="M2959" s="18" t="n">
        <v>14949138.46585652</v>
      </c>
      <c r="N2959" s="18" t="n">
        <v>15435371.90445266</v>
      </c>
      <c r="O2959" s="19" t="n">
        <v>486233.4385961387</v>
      </c>
      <c r="P2959" s="20" t="n">
        <v>0.03252585021582912</v>
      </c>
      <c r="Q2959" s="27">
        <f>IF(O2959&gt;0,O2959,"")</f>
        <v/>
      </c>
      <c r="R2959" s="28">
        <f>IF(O2959&gt;0,P2959,"")</f>
        <v/>
      </c>
    </row>
    <row r="2960">
      <c r="A2960" t="inlineStr">
        <is>
          <t>520097</t>
        </is>
      </c>
      <c r="B2960" t="inlineStr">
        <is>
          <t>St Marys Hospital Medical Ctr</t>
        </is>
      </c>
      <c r="C2960" t="inlineStr">
        <is>
          <t>Wisconsin</t>
        </is>
      </c>
      <c r="D2960" t="inlineStr">
        <is>
          <t>WI</t>
        </is>
      </c>
      <c r="E2960" t="inlineStr">
        <is>
          <t>East North Central</t>
        </is>
      </c>
      <c r="F2960" t="inlineStr">
        <is>
          <t>IPPS</t>
        </is>
      </c>
      <c r="G2960" s="16" t="n">
        <v>0.9263</v>
      </c>
      <c r="H2960" s="16" t="n">
        <v>0.9383</v>
      </c>
      <c r="I2960" s="16" t="n">
        <v>1.6231</v>
      </c>
      <c r="J2960" s="16" t="n">
        <v>1.6226</v>
      </c>
      <c r="K2960" s="17" t="n">
        <v>769</v>
      </c>
      <c r="L2960" s="16" t="n">
        <v>1</v>
      </c>
      <c r="M2960" s="18" t="n">
        <v>8043238.366665196</v>
      </c>
      <c r="N2960" s="18" t="n">
        <v>8361770.422638074</v>
      </c>
      <c r="O2960" s="19" t="n">
        <v>318532.0559728779</v>
      </c>
      <c r="P2960" s="20" t="n">
        <v>0.03960246376546769</v>
      </c>
      <c r="Q2960" s="27">
        <f>IF(O2960&gt;0,O2960,"")</f>
        <v/>
      </c>
      <c r="R2960" s="28">
        <f>IF(O2960&gt;0,P2960,"")</f>
        <v/>
      </c>
    </row>
    <row r="2961">
      <c r="A2961" t="inlineStr">
        <is>
          <t>520098</t>
        </is>
      </c>
      <c r="B2961" t="inlineStr">
        <is>
          <t>University Of Wi  Hospitals &amp; Clinics Authority</t>
        </is>
      </c>
      <c r="C2961" t="inlineStr">
        <is>
          <t>Wisconsin</t>
        </is>
      </c>
      <c r="D2961" t="inlineStr">
        <is>
          <t>WI</t>
        </is>
      </c>
      <c r="E2961" t="inlineStr">
        <is>
          <t>East North Central</t>
        </is>
      </c>
      <c r="F2961" t="inlineStr">
        <is>
          <t>Rural Referral Center (RRC)</t>
        </is>
      </c>
      <c r="G2961" s="16" t="n">
        <v>0.9179</v>
      </c>
      <c r="H2961" s="16" t="n">
        <v>0.9496</v>
      </c>
      <c r="I2961" s="16" t="n">
        <v>2.4513</v>
      </c>
      <c r="J2961" s="16" t="n">
        <v>2.4542</v>
      </c>
      <c r="K2961" s="17" t="n">
        <v>8351</v>
      </c>
      <c r="L2961" s="16" t="n">
        <v>1</v>
      </c>
      <c r="M2961" s="18" t="n">
        <v>131195118.0660317</v>
      </c>
      <c r="N2961" s="18" t="n">
        <v>138344241.6272684</v>
      </c>
      <c r="O2961" s="19" t="n">
        <v>7149123.561236694</v>
      </c>
      <c r="P2961" s="20" t="n">
        <v>0.05449229869695667</v>
      </c>
      <c r="Q2961" s="27">
        <f>IF(O2961&gt;0,O2961,"")</f>
        <v/>
      </c>
      <c r="R2961" s="28">
        <f>IF(O2961&gt;0,P2961,"")</f>
        <v/>
      </c>
    </row>
    <row r="2962">
      <c r="A2962" t="inlineStr">
        <is>
          <t>520100</t>
        </is>
      </c>
      <c r="B2962" t="inlineStr">
        <is>
          <t>Beloit Memorial Hospital</t>
        </is>
      </c>
      <c r="C2962" t="inlineStr">
        <is>
          <t>Wisconsin</t>
        </is>
      </c>
      <c r="D2962" t="inlineStr">
        <is>
          <t>WI</t>
        </is>
      </c>
      <c r="E2962" t="inlineStr">
        <is>
          <t>East North Central</t>
        </is>
      </c>
      <c r="F2962" t="inlineStr">
        <is>
          <t>IPPS</t>
        </is>
      </c>
      <c r="G2962" s="16" t="n">
        <v>0.9841</v>
      </c>
      <c r="H2962" s="16" t="n">
        <v>0.9802</v>
      </c>
      <c r="I2962" s="16" t="n">
        <v>1.6441</v>
      </c>
      <c r="J2962" s="16" t="n">
        <v>1.6363</v>
      </c>
      <c r="K2962" s="17" t="n">
        <v>1154</v>
      </c>
      <c r="L2962" s="16" t="n">
        <v>1</v>
      </c>
      <c r="M2962" s="18" t="n">
        <v>12685371.4487295</v>
      </c>
      <c r="N2962" s="18" t="n">
        <v>12995840.87670801</v>
      </c>
      <c r="O2962" s="19" t="n">
        <v>310469.4279785119</v>
      </c>
      <c r="P2962" s="20" t="n">
        <v>0.02447460283156367</v>
      </c>
      <c r="Q2962" s="27">
        <f>IF(O2962&gt;0,O2962,"")</f>
        <v/>
      </c>
      <c r="R2962" s="28">
        <f>IF(O2962&gt;0,P2962,"")</f>
        <v/>
      </c>
    </row>
    <row r="2963">
      <c r="A2963" t="inlineStr">
        <is>
          <t>520102</t>
        </is>
      </c>
      <c r="B2963" t="inlineStr">
        <is>
          <t>Aurora Lakeland Medical Center</t>
        </is>
      </c>
      <c r="C2963" t="inlineStr">
        <is>
          <t>Wisconsin</t>
        </is>
      </c>
      <c r="D2963" t="inlineStr">
        <is>
          <t>WI</t>
        </is>
      </c>
      <c r="E2963" t="inlineStr">
        <is>
          <t>East North Central</t>
        </is>
      </c>
      <c r="F2963" t="inlineStr">
        <is>
          <t>IPPS</t>
        </is>
      </c>
      <c r="G2963" s="16" t="n">
        <v>0.9842</v>
      </c>
      <c r="H2963" s="16" t="n">
        <v>0.9802</v>
      </c>
      <c r="I2963" s="16" t="n">
        <v>1.4059</v>
      </c>
      <c r="J2963" s="16" t="n">
        <v>1.3921</v>
      </c>
      <c r="K2963" s="17" t="n">
        <v>816</v>
      </c>
      <c r="L2963" s="16" t="n">
        <v>1</v>
      </c>
      <c r="M2963" s="18" t="n">
        <v>7670804.840339796</v>
      </c>
      <c r="N2963" s="18" t="n">
        <v>7818010.297847024</v>
      </c>
      <c r="O2963" s="19" t="n">
        <v>147205.4575072285</v>
      </c>
      <c r="P2963" s="20" t="n">
        <v>0.01919035362926893</v>
      </c>
      <c r="Q2963" s="27">
        <f>IF(O2963&gt;0,O2963,"")</f>
        <v/>
      </c>
      <c r="R2963" s="28">
        <f>IF(O2963&gt;0,P2963,"")</f>
        <v/>
      </c>
    </row>
    <row r="2964">
      <c r="A2964" t="inlineStr">
        <is>
          <t>520103</t>
        </is>
      </c>
      <c r="B2964" t="inlineStr">
        <is>
          <t>Froedtert Menomonee Falls Hospital</t>
        </is>
      </c>
      <c r="C2964" t="inlineStr">
        <is>
          <t>Wisconsin</t>
        </is>
      </c>
      <c r="D2964" t="inlineStr">
        <is>
          <t>WI</t>
        </is>
      </c>
      <c r="E2964" t="inlineStr">
        <is>
          <t>East North Central</t>
        </is>
      </c>
      <c r="F2964" t="inlineStr">
        <is>
          <t>IPPS</t>
        </is>
      </c>
      <c r="G2964" s="16" t="n">
        <v>0.9582000000000001</v>
      </c>
      <c r="H2964" s="16" t="n">
        <v>0.9687</v>
      </c>
      <c r="I2964" s="16" t="n">
        <v>1.736</v>
      </c>
      <c r="J2964" s="16" t="n">
        <v>1.7236</v>
      </c>
      <c r="K2964" s="17" t="n">
        <v>2073</v>
      </c>
      <c r="L2964" s="16" t="n">
        <v>1</v>
      </c>
      <c r="M2964" s="18" t="n">
        <v>23671026.97415905</v>
      </c>
      <c r="N2964" s="18" t="n">
        <v>24413219.64676348</v>
      </c>
      <c r="O2964" s="19" t="n">
        <v>742192.6726044305</v>
      </c>
      <c r="P2964" s="20" t="n">
        <v>0.03135447707506143</v>
      </c>
      <c r="Q2964" s="27">
        <f>IF(O2964&gt;0,O2964,"")</f>
        <v/>
      </c>
      <c r="R2964" s="28">
        <f>IF(O2964&gt;0,P2964,"")</f>
        <v/>
      </c>
    </row>
    <row r="2965">
      <c r="A2965" t="inlineStr">
        <is>
          <t>520107</t>
        </is>
      </c>
      <c r="B2965" t="inlineStr">
        <is>
          <t>Froedtert Holy Family Memorial Hospital</t>
        </is>
      </c>
      <c r="C2965" t="inlineStr">
        <is>
          <t>Wisconsin</t>
        </is>
      </c>
      <c r="D2965" t="inlineStr">
        <is>
          <t>WI</t>
        </is>
      </c>
      <c r="E2965" t="inlineStr">
        <is>
          <t>East North Central</t>
        </is>
      </c>
      <c r="F2965" t="inlineStr">
        <is>
          <t>IPPS</t>
        </is>
      </c>
      <c r="G2965" s="16" t="n">
        <v>0.9236</v>
      </c>
      <c r="H2965" s="16" t="n">
        <v>0.9383</v>
      </c>
      <c r="I2965" s="16" t="n">
        <v>1.6178</v>
      </c>
      <c r="J2965" s="16" t="n">
        <v>1.6036</v>
      </c>
      <c r="K2965" s="17" t="n">
        <v>470</v>
      </c>
      <c r="L2965" s="16" t="n">
        <v>1</v>
      </c>
      <c r="M2965" s="18" t="n">
        <v>4891246.188202444</v>
      </c>
      <c r="N2965" s="18" t="n">
        <v>5050732.103269964</v>
      </c>
      <c r="O2965" s="19" t="n">
        <v>159485.9150675209</v>
      </c>
      <c r="P2965" s="20" t="n">
        <v>0.03260639700618561</v>
      </c>
      <c r="Q2965" s="27">
        <f>IF(O2965&gt;0,O2965,"")</f>
        <v/>
      </c>
      <c r="R2965" s="28">
        <f>IF(O2965&gt;0,P2965,"")</f>
        <v/>
      </c>
    </row>
    <row r="2966">
      <c r="A2966" t="inlineStr">
        <is>
          <t>520109</t>
        </is>
      </c>
      <c r="B2966" t="inlineStr">
        <is>
          <t>Mile Bluff Medical Center</t>
        </is>
      </c>
      <c r="C2966" t="inlineStr">
        <is>
          <t>Wisconsin</t>
        </is>
      </c>
      <c r="D2966" t="inlineStr">
        <is>
          <t>WI</t>
        </is>
      </c>
      <c r="E2966" t="inlineStr">
        <is>
          <t>East North Central</t>
        </is>
      </c>
      <c r="F2966" t="inlineStr">
        <is>
          <t>Sole Community Hospital (SCH)</t>
        </is>
      </c>
      <c r="G2966" s="16" t="n">
        <v>0.9179</v>
      </c>
      <c r="H2966" s="16" t="n">
        <v>0.9383</v>
      </c>
      <c r="I2966" s="16" t="n">
        <v>1.3764</v>
      </c>
      <c r="J2966" s="16" t="n">
        <v>1.364</v>
      </c>
      <c r="K2966" s="17" t="n">
        <v>217</v>
      </c>
      <c r="L2966" s="16" t="n">
        <v>1</v>
      </c>
      <c r="M2966" s="18" t="n">
        <v>1914199.170055196</v>
      </c>
      <c r="N2966" s="18" t="n">
        <v>1983510.630048708</v>
      </c>
      <c r="O2966" s="19" t="n">
        <v>69311.45999351214</v>
      </c>
      <c r="P2966" s="20" t="n">
        <v>0.03620911610337473</v>
      </c>
      <c r="Q2966" s="27">
        <f>IF(O2966&gt;0,O2966,"")</f>
        <v/>
      </c>
      <c r="R2966" s="28">
        <f>IF(O2966&gt;0,P2966,"")</f>
        <v/>
      </c>
    </row>
    <row r="2967">
      <c r="A2967" t="inlineStr">
        <is>
          <t>520113</t>
        </is>
      </c>
      <c r="B2967" t="inlineStr">
        <is>
          <t>Aurora Medical Center Bay Area</t>
        </is>
      </c>
      <c r="C2967" t="inlineStr">
        <is>
          <t>Wisconsin</t>
        </is>
      </c>
      <c r="D2967" t="inlineStr">
        <is>
          <t>WI</t>
        </is>
      </c>
      <c r="E2967" t="inlineStr">
        <is>
          <t>East North Central</t>
        </is>
      </c>
      <c r="F2967" t="inlineStr">
        <is>
          <t>Sole Community Hospital (SCH)</t>
        </is>
      </c>
      <c r="G2967" s="16" t="n">
        <v>0.9238</v>
      </c>
      <c r="H2967" s="16" t="n">
        <v>0.9442</v>
      </c>
      <c r="I2967" s="16" t="n">
        <v>1.4412</v>
      </c>
      <c r="J2967" s="16" t="n">
        <v>1.4251</v>
      </c>
      <c r="K2967" s="17" t="n">
        <v>751</v>
      </c>
      <c r="L2967" s="16" t="n">
        <v>1</v>
      </c>
      <c r="M2967" s="18" t="n">
        <v>6963339.188802426</v>
      </c>
      <c r="N2967" s="18" t="n">
        <v>7199368.614416926</v>
      </c>
      <c r="O2967" s="19" t="n">
        <v>236029.4256145004</v>
      </c>
      <c r="P2967" s="20" t="n">
        <v>0.03389601155635984</v>
      </c>
      <c r="Q2967" s="27">
        <f>IF(O2967&gt;0,O2967,"")</f>
        <v/>
      </c>
      <c r="R2967" s="28">
        <f>IF(O2967&gt;0,P2967,"")</f>
        <v/>
      </c>
    </row>
    <row r="2968">
      <c r="A2968" t="inlineStr">
        <is>
          <t>520116</t>
        </is>
      </c>
      <c r="B2968" t="inlineStr">
        <is>
          <t>Watertown Regional Medical Center</t>
        </is>
      </c>
      <c r="C2968" t="inlineStr">
        <is>
          <t>Wisconsin</t>
        </is>
      </c>
      <c r="D2968" t="inlineStr">
        <is>
          <t>WI</t>
        </is>
      </c>
      <c r="E2968" t="inlineStr">
        <is>
          <t>East North Central</t>
        </is>
      </c>
      <c r="F2968" t="inlineStr">
        <is>
          <t>IPPS</t>
        </is>
      </c>
      <c r="G2968" s="16" t="n">
        <v>0.9469</v>
      </c>
      <c r="H2968" s="16" t="n">
        <v>0.9687</v>
      </c>
      <c r="I2968" s="16" t="n">
        <v>1.5342</v>
      </c>
      <c r="J2968" s="16" t="n">
        <v>1.5285</v>
      </c>
      <c r="K2968" s="17" t="n">
        <v>553</v>
      </c>
      <c r="L2968" s="16" t="n">
        <v>1</v>
      </c>
      <c r="M2968" s="18" t="n">
        <v>5540389.288412499</v>
      </c>
      <c r="N2968" s="18" t="n">
        <v>5775370.435708701</v>
      </c>
      <c r="O2968" s="19" t="n">
        <v>234981.1472962014</v>
      </c>
      <c r="P2968" s="20" t="n">
        <v>0.04241238928601191</v>
      </c>
      <c r="Q2968" s="27">
        <f>IF(O2968&gt;0,O2968,"")</f>
        <v/>
      </c>
      <c r="R2968" s="28">
        <f>IF(O2968&gt;0,P2968,"")</f>
        <v/>
      </c>
    </row>
    <row r="2969">
      <c r="A2969" t="inlineStr">
        <is>
          <t>520136</t>
        </is>
      </c>
      <c r="B2969" t="inlineStr">
        <is>
          <t>Ascension Se Wisconsin Hospital - St Joseph Campus</t>
        </is>
      </c>
      <c r="C2969" t="inlineStr">
        <is>
          <t>Wisconsin</t>
        </is>
      </c>
      <c r="D2969" t="inlineStr">
        <is>
          <t>WI</t>
        </is>
      </c>
      <c r="E2969" t="inlineStr">
        <is>
          <t>East North Central</t>
        </is>
      </c>
      <c r="F2969" t="inlineStr">
        <is>
          <t>IPPS</t>
        </is>
      </c>
      <c r="G2969" s="16" t="n">
        <v>0.9582000000000001</v>
      </c>
      <c r="H2969" s="16" t="n">
        <v>0.9687</v>
      </c>
      <c r="I2969" s="16" t="n">
        <v>1.6107</v>
      </c>
      <c r="J2969" s="16" t="n">
        <v>1.602</v>
      </c>
      <c r="K2969" s="17" t="n">
        <v>1687</v>
      </c>
      <c r="L2969" s="16" t="n">
        <v>1</v>
      </c>
      <c r="M2969" s="18" t="n">
        <v>17873014.95124331</v>
      </c>
      <c r="N2969" s="18" t="n">
        <v>18465746.33490504</v>
      </c>
      <c r="O2969" s="19" t="n">
        <v>592731.3836617321</v>
      </c>
      <c r="P2969" s="20" t="n">
        <v>0.03316348054755583</v>
      </c>
      <c r="Q2969" s="27">
        <f>IF(O2969&gt;0,O2969,"")</f>
        <v/>
      </c>
      <c r="R2969" s="28">
        <f>IF(O2969&gt;0,P2969,"")</f>
        <v/>
      </c>
    </row>
    <row r="2970">
      <c r="A2970" t="inlineStr">
        <is>
          <t>520138</t>
        </is>
      </c>
      <c r="B2970" t="inlineStr">
        <is>
          <t>Aurora St Lukes Medical Center</t>
        </is>
      </c>
      <c r="C2970" t="inlineStr">
        <is>
          <t>Wisconsin</t>
        </is>
      </c>
      <c r="D2970" t="inlineStr">
        <is>
          <t>WI</t>
        </is>
      </c>
      <c r="E2970" t="inlineStr">
        <is>
          <t>East North Central</t>
        </is>
      </c>
      <c r="F2970" t="inlineStr">
        <is>
          <t>Rural Referral Center (RRC)</t>
        </is>
      </c>
      <c r="G2970" s="16" t="n">
        <v>0.9582000000000001</v>
      </c>
      <c r="H2970" s="16" t="n">
        <v>0.9818</v>
      </c>
      <c r="I2970" s="16" t="n">
        <v>2.304</v>
      </c>
      <c r="J2970" s="16" t="n">
        <v>2.3124</v>
      </c>
      <c r="K2970" s="17" t="n">
        <v>7008</v>
      </c>
      <c r="L2970" s="16" t="n">
        <v>1</v>
      </c>
      <c r="M2970" s="18" t="n">
        <v>106204922.2415322</v>
      </c>
      <c r="N2970" s="18" t="n">
        <v>111642269.2744494</v>
      </c>
      <c r="O2970" s="19" t="n">
        <v>5437347.032917216</v>
      </c>
      <c r="P2970" s="20" t="n">
        <v>0.05119675169623072</v>
      </c>
      <c r="Q2970" s="27">
        <f>IF(O2970&gt;0,O2970,"")</f>
        <v/>
      </c>
      <c r="R2970" s="28">
        <f>IF(O2970&gt;0,P2970,"")</f>
        <v/>
      </c>
    </row>
    <row r="2971">
      <c r="A2971" t="inlineStr">
        <is>
          <t>520139</t>
        </is>
      </c>
      <c r="B2971" t="inlineStr">
        <is>
          <t>Aurora West Allis Medical Center</t>
        </is>
      </c>
      <c r="C2971" t="inlineStr">
        <is>
          <t>Wisconsin</t>
        </is>
      </c>
      <c r="D2971" t="inlineStr">
        <is>
          <t>WI</t>
        </is>
      </c>
      <c r="E2971" t="inlineStr">
        <is>
          <t>East North Central</t>
        </is>
      </c>
      <c r="F2971" t="inlineStr">
        <is>
          <t>IPPS</t>
        </is>
      </c>
      <c r="G2971" s="16" t="n">
        <v>0.9582000000000001</v>
      </c>
      <c r="H2971" s="16" t="n">
        <v>0.9687</v>
      </c>
      <c r="I2971" s="16" t="n">
        <v>1.5785</v>
      </c>
      <c r="J2971" s="16" t="n">
        <v>1.57</v>
      </c>
      <c r="K2971" s="17" t="n">
        <v>1599</v>
      </c>
      <c r="L2971" s="16" t="n">
        <v>1</v>
      </c>
      <c r="M2971" s="18" t="n">
        <v>16602027.44132298</v>
      </c>
      <c r="N2971" s="18" t="n">
        <v>17152893.34224916</v>
      </c>
      <c r="O2971" s="19" t="n">
        <v>550865.9009261746</v>
      </c>
      <c r="P2971" s="20" t="n">
        <v>0.03318064030872829</v>
      </c>
      <c r="Q2971" s="27">
        <f>IF(O2971&gt;0,O2971,"")</f>
        <v/>
      </c>
      <c r="R2971" s="28">
        <f>IF(O2971&gt;0,P2971,"")</f>
        <v/>
      </c>
    </row>
    <row r="2972">
      <c r="A2972" t="inlineStr">
        <is>
          <t>520160</t>
        </is>
      </c>
      <c r="B2972" t="inlineStr">
        <is>
          <t>Thedacare Regional Medical Center - Appleton Inc</t>
        </is>
      </c>
      <c r="C2972" t="inlineStr">
        <is>
          <t>Wisconsin</t>
        </is>
      </c>
      <c r="D2972" t="inlineStr">
        <is>
          <t>WI</t>
        </is>
      </c>
      <c r="E2972" t="inlineStr">
        <is>
          <t>East North Central</t>
        </is>
      </c>
      <c r="F2972" t="inlineStr">
        <is>
          <t>IPPS</t>
        </is>
      </c>
      <c r="G2972" s="16" t="n">
        <v>0.9315</v>
      </c>
      <c r="H2972" s="16" t="n">
        <v>0.9557</v>
      </c>
      <c r="I2972" s="16" t="n">
        <v>2.1426</v>
      </c>
      <c r="J2972" s="16" t="n">
        <v>2.1429</v>
      </c>
      <c r="K2972" s="17" t="n">
        <v>1489</v>
      </c>
      <c r="L2972" s="16" t="n">
        <v>1</v>
      </c>
      <c r="M2972" s="18" t="n">
        <v>20628129.7989799</v>
      </c>
      <c r="N2972" s="18" t="n">
        <v>21622277.42667469</v>
      </c>
      <c r="O2972" s="19" t="n">
        <v>994147.6276947893</v>
      </c>
      <c r="P2972" s="20" t="n">
        <v>0.04819378379827491</v>
      </c>
      <c r="Q2972" s="27">
        <f>IF(O2972&gt;0,O2972,"")</f>
        <v/>
      </c>
      <c r="R2972" s="28">
        <f>IF(O2972&gt;0,P2972,"")</f>
        <v/>
      </c>
    </row>
    <row r="2973">
      <c r="A2973" t="inlineStr">
        <is>
          <t>520177</t>
        </is>
      </c>
      <c r="B2973" t="inlineStr">
        <is>
          <t>Froedtert Memorial Lutheran Hospital</t>
        </is>
      </c>
      <c r="C2973" t="inlineStr">
        <is>
          <t>Wisconsin</t>
        </is>
      </c>
      <c r="D2973" t="inlineStr">
        <is>
          <t>WI</t>
        </is>
      </c>
      <c r="E2973" t="inlineStr">
        <is>
          <t>East North Central</t>
        </is>
      </c>
      <c r="F2973" t="inlineStr">
        <is>
          <t>Rural Referral Center (RRC)</t>
        </is>
      </c>
      <c r="G2973" s="16" t="n">
        <v>0.9842</v>
      </c>
      <c r="H2973" s="16" t="n">
        <v>0.9687</v>
      </c>
      <c r="I2973" s="16" t="n">
        <v>2.4522</v>
      </c>
      <c r="J2973" s="16" t="n">
        <v>2.4589</v>
      </c>
      <c r="K2973" s="17" t="n">
        <v>6586</v>
      </c>
      <c r="L2973" s="16" t="n">
        <v>1</v>
      </c>
      <c r="M2973" s="18" t="n">
        <v>107987617.212409</v>
      </c>
      <c r="N2973" s="18" t="n">
        <v>110650113.6486351</v>
      </c>
      <c r="O2973" s="19" t="n">
        <v>2662496.436226055</v>
      </c>
      <c r="P2973" s="20" t="n">
        <v>0.02465557167530597</v>
      </c>
      <c r="Q2973" s="27">
        <f>IF(O2973&gt;0,O2973,"")</f>
        <v/>
      </c>
      <c r="R2973" s="28">
        <f>IF(O2973&gt;0,P2973,"")</f>
        <v/>
      </c>
    </row>
    <row r="2974">
      <c r="A2974" t="inlineStr">
        <is>
          <t>520189</t>
        </is>
      </c>
      <c r="B2974" t="inlineStr">
        <is>
          <t>Aurora Medical Ctr Kenosha</t>
        </is>
      </c>
      <c r="C2974" t="inlineStr">
        <is>
          <t>Wisconsin</t>
        </is>
      </c>
      <c r="D2974" t="inlineStr">
        <is>
          <t>WI</t>
        </is>
      </c>
      <c r="E2974" t="inlineStr">
        <is>
          <t>East North Central</t>
        </is>
      </c>
      <c r="F2974" t="inlineStr">
        <is>
          <t>IPPS</t>
        </is>
      </c>
      <c r="G2974" s="16" t="n">
        <v>0.9623</v>
      </c>
      <c r="H2974" s="16" t="n">
        <v>0.9818</v>
      </c>
      <c r="I2974" s="16" t="n">
        <v>1.6829</v>
      </c>
      <c r="J2974" s="16" t="n">
        <v>1.677</v>
      </c>
      <c r="K2974" s="17" t="n">
        <v>1969</v>
      </c>
      <c r="L2974" s="16" t="n">
        <v>1</v>
      </c>
      <c r="M2974" s="18" t="n">
        <v>21852643.26556676</v>
      </c>
      <c r="N2974" s="18" t="n">
        <v>22748375.08052506</v>
      </c>
      <c r="O2974" s="19" t="n">
        <v>895731.814958293</v>
      </c>
      <c r="P2974" s="20" t="n">
        <v>0.0409896324244536</v>
      </c>
      <c r="Q2974" s="27">
        <f>IF(O2974&gt;0,O2974,"")</f>
        <v/>
      </c>
      <c r="R2974" s="28">
        <f>IF(O2974&gt;0,P2974,"")</f>
        <v/>
      </c>
    </row>
    <row r="2975">
      <c r="A2975" t="inlineStr">
        <is>
          <t>520193</t>
        </is>
      </c>
      <c r="B2975" t="inlineStr">
        <is>
          <t>Aurora Baycare Medical Ctr</t>
        </is>
      </c>
      <c r="C2975" t="inlineStr">
        <is>
          <t>Wisconsin</t>
        </is>
      </c>
      <c r="D2975" t="inlineStr">
        <is>
          <t>WI</t>
        </is>
      </c>
      <c r="E2975" t="inlineStr">
        <is>
          <t>East North Central</t>
        </is>
      </c>
      <c r="F2975" t="inlineStr">
        <is>
          <t>IPPS</t>
        </is>
      </c>
      <c r="G2975" s="16" t="n">
        <v>0.9179</v>
      </c>
      <c r="H2975" s="16" t="n">
        <v>0.9383</v>
      </c>
      <c r="I2975" s="16" t="n">
        <v>2.1214</v>
      </c>
      <c r="J2975" s="16" t="n">
        <v>2.126</v>
      </c>
      <c r="K2975" s="17" t="n">
        <v>1668</v>
      </c>
      <c r="L2975" s="16" t="n">
        <v>1</v>
      </c>
      <c r="M2975" s="18" t="n">
        <v>22677821.71042703</v>
      </c>
      <c r="N2975" s="18" t="n">
        <v>23764010.44616188</v>
      </c>
      <c r="O2975" s="19" t="n">
        <v>1086188.735734854</v>
      </c>
      <c r="P2975" s="20" t="n">
        <v>0.04789651976298215</v>
      </c>
      <c r="Q2975" s="27">
        <f>IF(O2975&gt;0,O2975,"")</f>
        <v/>
      </c>
      <c r="R2975" s="28">
        <f>IF(O2975&gt;0,P2975,"")</f>
        <v/>
      </c>
    </row>
    <row r="2976">
      <c r="A2976" t="inlineStr">
        <is>
          <t>520194</t>
        </is>
      </c>
      <c r="B2976" t="inlineStr">
        <is>
          <t>Orthopaedic Hospital Of Wisconsin</t>
        </is>
      </c>
      <c r="C2976" t="inlineStr">
        <is>
          <t>Wisconsin</t>
        </is>
      </c>
      <c r="D2976" t="inlineStr">
        <is>
          <t>WI</t>
        </is>
      </c>
      <c r="E2976" t="inlineStr">
        <is>
          <t>East North Central</t>
        </is>
      </c>
      <c r="F2976" t="inlineStr">
        <is>
          <t>IPPS</t>
        </is>
      </c>
      <c r="G2976" s="16" t="n">
        <v>0.9582000000000001</v>
      </c>
      <c r="H2976" s="16" t="n">
        <v>0.9687</v>
      </c>
      <c r="I2976" s="16" t="n">
        <v>2.3642</v>
      </c>
      <c r="J2976" s="16" t="n">
        <v>2.4314</v>
      </c>
      <c r="K2976" s="17" t="n">
        <v>203</v>
      </c>
      <c r="L2976" s="16" t="n">
        <v>1</v>
      </c>
      <c r="M2976" s="18" t="n">
        <v>3156809.161564386</v>
      </c>
      <c r="N2976" s="18" t="n">
        <v>3372420.505286327</v>
      </c>
      <c r="O2976" s="19" t="n">
        <v>215611.3437219402</v>
      </c>
      <c r="P2976" s="20" t="n">
        <v>0.06830040483508099</v>
      </c>
      <c r="Q2976" s="27">
        <f>IF(O2976&gt;0,O2976,"")</f>
        <v/>
      </c>
      <c r="R2976" s="28">
        <f>IF(O2976&gt;0,P2976,"")</f>
        <v/>
      </c>
    </row>
    <row r="2977">
      <c r="A2977" t="inlineStr">
        <is>
          <t>520196</t>
        </is>
      </c>
      <c r="B2977" t="inlineStr">
        <is>
          <t>Oakleaf Surgical Hospital</t>
        </is>
      </c>
      <c r="C2977" t="inlineStr">
        <is>
          <t>Wisconsin</t>
        </is>
      </c>
      <c r="D2977" t="inlineStr">
        <is>
          <t>WI</t>
        </is>
      </c>
      <c r="E2977" t="inlineStr">
        <is>
          <t>East North Central</t>
        </is>
      </c>
      <c r="F2977" t="inlineStr">
        <is>
          <t>IPPS</t>
        </is>
      </c>
      <c r="G2977" s="16" t="n">
        <v>0.9571</v>
      </c>
      <c r="H2977" s="16" t="n">
        <v>1.0329</v>
      </c>
      <c r="I2977" s="16" t="n">
        <v>2.5687</v>
      </c>
      <c r="J2977" s="16" t="n">
        <v>2.6219</v>
      </c>
      <c r="K2977" s="17" t="n">
        <v>138</v>
      </c>
      <c r="L2977" s="16" t="n">
        <v>1</v>
      </c>
      <c r="M2977" s="18" t="n">
        <v>2330002.429804353</v>
      </c>
      <c r="N2977" s="18" t="n">
        <v>2575873.870678632</v>
      </c>
      <c r="O2977" s="19" t="n">
        <v>245871.440874279</v>
      </c>
      <c r="P2977" s="20" t="n">
        <v>0.105524113507008</v>
      </c>
      <c r="Q2977" s="27">
        <f>IF(O2977&gt;0,O2977,"")</f>
        <v/>
      </c>
      <c r="R2977" s="28">
        <f>IF(O2977&gt;0,P2977,"")</f>
        <v/>
      </c>
    </row>
    <row r="2978">
      <c r="A2978" t="inlineStr">
        <is>
          <t>520198</t>
        </is>
      </c>
      <c r="B2978" t="inlineStr">
        <is>
          <t>Aurora Medical Ctr Oshkosh</t>
        </is>
      </c>
      <c r="C2978" t="inlineStr">
        <is>
          <t>Wisconsin</t>
        </is>
      </c>
      <c r="D2978" t="inlineStr">
        <is>
          <t>WI</t>
        </is>
      </c>
      <c r="E2978" t="inlineStr">
        <is>
          <t>East North Central</t>
        </is>
      </c>
      <c r="F2978" t="inlineStr">
        <is>
          <t>Rural Referral Center (RRC)</t>
        </is>
      </c>
      <c r="G2978" s="16" t="n">
        <v>0.9179</v>
      </c>
      <c r="H2978" s="16" t="n">
        <v>0.9383</v>
      </c>
      <c r="I2978" s="16" t="n">
        <v>1.6604</v>
      </c>
      <c r="J2978" s="16" t="n">
        <v>1.6546</v>
      </c>
      <c r="K2978" s="17" t="n">
        <v>768</v>
      </c>
      <c r="L2978" s="16" t="n">
        <v>1</v>
      </c>
      <c r="M2978" s="18" t="n">
        <v>8172532.76732399</v>
      </c>
      <c r="N2978" s="18" t="n">
        <v>8515588.526398227</v>
      </c>
      <c r="O2978" s="19" t="n">
        <v>343055.7590742363</v>
      </c>
      <c r="P2978" s="20" t="n">
        <v>0.04197667587774827</v>
      </c>
      <c r="Q2978" s="27">
        <f>IF(O2978&gt;0,O2978,"")</f>
        <v/>
      </c>
      <c r="R2978" s="28">
        <f>IF(O2978&gt;0,P2978,"")</f>
        <v/>
      </c>
    </row>
    <row r="2979">
      <c r="A2979" t="inlineStr">
        <is>
          <t>520202</t>
        </is>
      </c>
      <c r="B2979" t="inlineStr">
        <is>
          <t>Marshfield Medical Center - Weston</t>
        </is>
      </c>
      <c r="C2979" t="inlineStr">
        <is>
          <t>Wisconsin</t>
        </is>
      </c>
      <c r="D2979" t="inlineStr">
        <is>
          <t>WI</t>
        </is>
      </c>
      <c r="E2979" t="inlineStr">
        <is>
          <t>East North Central</t>
        </is>
      </c>
      <c r="F2979" t="inlineStr">
        <is>
          <t>IPPS</t>
        </is>
      </c>
      <c r="G2979" s="16" t="n">
        <v>0.9179</v>
      </c>
      <c r="H2979" s="16" t="n">
        <v>0.9383</v>
      </c>
      <c r="I2979" s="16" t="n">
        <v>1.8895</v>
      </c>
      <c r="J2979" s="16" t="n">
        <v>1.8851</v>
      </c>
      <c r="K2979" s="17" t="n">
        <v>905</v>
      </c>
      <c r="L2979" s="16" t="n">
        <v>1</v>
      </c>
      <c r="M2979" s="18" t="n">
        <v>10959183.56206219</v>
      </c>
      <c r="N2979" s="18" t="n">
        <v>11432557.66881718</v>
      </c>
      <c r="O2979" s="19" t="n">
        <v>473374.1067549996</v>
      </c>
      <c r="P2979" s="20" t="n">
        <v>0.04319428578545727</v>
      </c>
      <c r="Q2979" s="27">
        <f>IF(O2979&gt;0,O2979,"")</f>
        <v/>
      </c>
      <c r="R2979" s="28">
        <f>IF(O2979&gt;0,P2979,"")</f>
        <v/>
      </c>
    </row>
    <row r="2980">
      <c r="A2980" t="inlineStr">
        <is>
          <t>520205</t>
        </is>
      </c>
      <c r="B2980" t="inlineStr">
        <is>
          <t>Midwest Orthopedic Specialty Hospital</t>
        </is>
      </c>
      <c r="C2980" t="inlineStr">
        <is>
          <t>Wisconsin</t>
        </is>
      </c>
      <c r="D2980" t="inlineStr">
        <is>
          <t>WI</t>
        </is>
      </c>
      <c r="E2980" t="inlineStr">
        <is>
          <t>East North Central</t>
        </is>
      </c>
      <c r="F2980" t="inlineStr">
        <is>
          <t>IPPS</t>
        </is>
      </c>
      <c r="G2980" s="16" t="n">
        <v>0.9582000000000001</v>
      </c>
      <c r="H2980" s="16" t="n">
        <v>0.9687</v>
      </c>
      <c r="I2980" s="16" t="n">
        <v>2.3161</v>
      </c>
      <c r="J2980" s="16" t="n">
        <v>2.387</v>
      </c>
      <c r="K2980" s="17" t="n">
        <v>138</v>
      </c>
      <c r="L2980" s="16" t="n">
        <v>1</v>
      </c>
      <c r="M2980" s="18" t="n">
        <v>2102347.343097135</v>
      </c>
      <c r="N2980" s="18" t="n">
        <v>2250716.404877621</v>
      </c>
      <c r="O2980" s="19" t="n">
        <v>148369.0617804858</v>
      </c>
      <c r="P2980" s="20" t="n">
        <v>0.07057304886732538</v>
      </c>
      <c r="Q2980" s="27">
        <f>IF(O2980&gt;0,O2980,"")</f>
        <v/>
      </c>
      <c r="R2980" s="28">
        <f>IF(O2980&gt;0,P2980,"")</f>
        <v/>
      </c>
    </row>
    <row r="2981">
      <c r="A2981" t="inlineStr">
        <is>
          <t>520206</t>
        </is>
      </c>
      <c r="B2981" t="inlineStr">
        <is>
          <t>Aurora Medical Center Summit</t>
        </is>
      </c>
      <c r="C2981" t="inlineStr">
        <is>
          <t>Wisconsin</t>
        </is>
      </c>
      <c r="D2981" t="inlineStr">
        <is>
          <t>WI</t>
        </is>
      </c>
      <c r="E2981" t="inlineStr">
        <is>
          <t>East North Central</t>
        </is>
      </c>
      <c r="F2981" t="inlineStr">
        <is>
          <t>Rural Referral Center (RRC)</t>
        </is>
      </c>
      <c r="G2981" s="16" t="n">
        <v>0.9842</v>
      </c>
      <c r="H2981" s="16" t="n">
        <v>0.9687</v>
      </c>
      <c r="I2981" s="16" t="n">
        <v>1.6441</v>
      </c>
      <c r="J2981" s="16" t="n">
        <v>1.6455</v>
      </c>
      <c r="K2981" s="17" t="n">
        <v>1384</v>
      </c>
      <c r="L2981" s="16" t="n">
        <v>1</v>
      </c>
      <c r="M2981" s="18" t="n">
        <v>15214604.35764725</v>
      </c>
      <c r="N2981" s="18" t="n">
        <v>15560489.24551756</v>
      </c>
      <c r="O2981" s="19" t="n">
        <v>345884.8878703061</v>
      </c>
      <c r="P2981" s="20" t="n">
        <v>0.02273374185352743</v>
      </c>
      <c r="Q2981" s="27">
        <f>IF(O2981&gt;0,O2981,"")</f>
        <v/>
      </c>
      <c r="R2981" s="28">
        <f>IF(O2981&gt;0,P2981,"")</f>
        <v/>
      </c>
    </row>
    <row r="2982">
      <c r="A2982" t="inlineStr">
        <is>
          <t>520207</t>
        </is>
      </c>
      <c r="B2982" t="inlineStr">
        <is>
          <t>Aurora Medical Center</t>
        </is>
      </c>
      <c r="C2982" t="inlineStr">
        <is>
          <t>Wisconsin</t>
        </is>
      </c>
      <c r="D2982" t="inlineStr">
        <is>
          <t>WI</t>
        </is>
      </c>
      <c r="E2982" t="inlineStr">
        <is>
          <t>East North Central</t>
        </is>
      </c>
      <c r="F2982" t="inlineStr">
        <is>
          <t>IPPS</t>
        </is>
      </c>
      <c r="G2982" s="16" t="n">
        <v>0.9582000000000001</v>
      </c>
      <c r="H2982" s="16" t="n">
        <v>0.9687</v>
      </c>
      <c r="I2982" s="16" t="n">
        <v>1.9095</v>
      </c>
      <c r="J2982" s="16" t="n">
        <v>1.912</v>
      </c>
      <c r="K2982" s="17" t="n">
        <v>2160</v>
      </c>
      <c r="L2982" s="16" t="n">
        <v>1</v>
      </c>
      <c r="M2982" s="18" t="n">
        <v>27129481.35437256</v>
      </c>
      <c r="N2982" s="18" t="n">
        <v>28218304.14392022</v>
      </c>
      <c r="O2982" s="19" t="n">
        <v>1088822.789547652</v>
      </c>
      <c r="P2982" s="20" t="n">
        <v>0.04013430169656237</v>
      </c>
      <c r="Q2982" s="27">
        <f>IF(O2982&gt;0,O2982,"")</f>
        <v/>
      </c>
      <c r="R2982" s="28">
        <f>IF(O2982&gt;0,P2982,"")</f>
        <v/>
      </c>
    </row>
    <row r="2983">
      <c r="A2983" t="inlineStr">
        <is>
          <t>520208</t>
        </is>
      </c>
      <c r="B2983" t="inlineStr">
        <is>
          <t>Ssm Health St Mary'S Hospital - Janesville</t>
        </is>
      </c>
      <c r="C2983" t="inlineStr">
        <is>
          <t>Wisconsin</t>
        </is>
      </c>
      <c r="D2983" t="inlineStr">
        <is>
          <t>WI</t>
        </is>
      </c>
      <c r="E2983" t="inlineStr">
        <is>
          <t>East North Central</t>
        </is>
      </c>
      <c r="F2983" t="inlineStr">
        <is>
          <t>IPPS</t>
        </is>
      </c>
      <c r="G2983" s="16" t="n">
        <v>0.9765</v>
      </c>
      <c r="H2983" s="16" t="n">
        <v>0.9802</v>
      </c>
      <c r="I2983" s="16" t="n">
        <v>1.3883</v>
      </c>
      <c r="J2983" s="16" t="n">
        <v>1.3754</v>
      </c>
      <c r="K2983" s="17" t="n">
        <v>982</v>
      </c>
      <c r="L2983" s="16" t="n">
        <v>1</v>
      </c>
      <c r="M2983" s="18" t="n">
        <v>9071774.757865997</v>
      </c>
      <c r="N2983" s="18" t="n">
        <v>9295572.740922641</v>
      </c>
      <c r="O2983" s="19" t="n">
        <v>223797.983056644</v>
      </c>
      <c r="P2983" s="20" t="n">
        <v>0.02466970234932169</v>
      </c>
      <c r="Q2983" s="27">
        <f>IF(O2983&gt;0,O2983,"")</f>
        <v/>
      </c>
      <c r="R2983" s="28">
        <f>IF(O2983&gt;0,P2983,"")</f>
        <v/>
      </c>
    </row>
    <row r="2984">
      <c r="A2984" t="inlineStr">
        <is>
          <t>520210</t>
        </is>
      </c>
      <c r="B2984" t="inlineStr">
        <is>
          <t>Marshfield Medical Center - Eau Claire</t>
        </is>
      </c>
      <c r="C2984" t="inlineStr">
        <is>
          <t>Wisconsin</t>
        </is>
      </c>
      <c r="D2984" t="inlineStr">
        <is>
          <t>WI</t>
        </is>
      </c>
      <c r="E2984" t="inlineStr">
        <is>
          <t>East North Central</t>
        </is>
      </c>
      <c r="F2984" t="inlineStr">
        <is>
          <t>IPPS</t>
        </is>
      </c>
      <c r="G2984" s="16" t="n">
        <v>0.9571</v>
      </c>
      <c r="H2984" s="16" t="n">
        <v>1.0329</v>
      </c>
      <c r="I2984" s="16" t="n">
        <v>1.6884</v>
      </c>
      <c r="J2984" s="16" t="n">
        <v>1.6789</v>
      </c>
      <c r="K2984" s="17" t="n">
        <v>615</v>
      </c>
      <c r="L2984" s="16" t="n">
        <v>1</v>
      </c>
      <c r="M2984" s="18" t="n">
        <v>6825183.953723354</v>
      </c>
      <c r="N2984" s="18" t="n">
        <v>7350710.665381086</v>
      </c>
      <c r="O2984" s="19" t="n">
        <v>525526.7116577318</v>
      </c>
      <c r="P2984" s="20" t="n">
        <v>0.07699817546617778</v>
      </c>
      <c r="Q2984" s="27">
        <f>IF(O2984&gt;0,O2984,"")</f>
        <v/>
      </c>
      <c r="R2984" s="28">
        <f>IF(O2984&gt;0,P2984,"")</f>
        <v/>
      </c>
    </row>
    <row r="2985">
      <c r="A2985" t="inlineStr">
        <is>
          <t>520212</t>
        </is>
      </c>
      <c r="B2985" t="inlineStr">
        <is>
          <t>Marshfield Medical Center - Minocqua</t>
        </is>
      </c>
      <c r="C2985" t="inlineStr">
        <is>
          <t>Wisconsin</t>
        </is>
      </c>
      <c r="D2985" t="inlineStr">
        <is>
          <t>WI</t>
        </is>
      </c>
      <c r="E2985" t="inlineStr">
        <is>
          <t>East North Central</t>
        </is>
      </c>
      <c r="F2985" t="inlineStr">
        <is>
          <t>IPPS</t>
        </is>
      </c>
      <c r="G2985" s="16" t="n">
        <v>0.9179</v>
      </c>
      <c r="H2985" s="16" t="n">
        <v>0.9383</v>
      </c>
      <c r="I2985" s="16" t="n">
        <v>1.5598</v>
      </c>
      <c r="J2985" s="16" t="n">
        <v>1.5432</v>
      </c>
      <c r="K2985" s="17" t="n">
        <v>343</v>
      </c>
      <c r="L2985" s="16" t="n">
        <v>1</v>
      </c>
      <c r="M2985" s="18" t="n">
        <v>3428828.486822862</v>
      </c>
      <c r="N2985" s="18" t="n">
        <v>3547127.202021263</v>
      </c>
      <c r="O2985" s="19" t="n">
        <v>118298.7151984014</v>
      </c>
      <c r="P2985" s="20" t="n">
        <v>0.03450120519385222</v>
      </c>
      <c r="Q2985" s="27">
        <f>IF(O2985&gt;0,O2985,"")</f>
        <v/>
      </c>
      <c r="R2985" s="28">
        <f>IF(O2985&gt;0,P2985,"")</f>
        <v/>
      </c>
    </row>
    <row r="2986">
      <c r="A2986" t="inlineStr">
        <is>
          <t>520213</t>
        </is>
      </c>
      <c r="B2986" t="inlineStr">
        <is>
          <t>Froedtert Community Hospital</t>
        </is>
      </c>
      <c r="C2986" t="inlineStr">
        <is>
          <t>Wisconsin</t>
        </is>
      </c>
      <c r="D2986" t="inlineStr">
        <is>
          <t>WI</t>
        </is>
      </c>
      <c r="E2986" t="inlineStr">
        <is>
          <t>East North Central</t>
        </is>
      </c>
      <c r="F2986" t="inlineStr">
        <is>
          <t>IPPS</t>
        </is>
      </c>
      <c r="G2986" s="16" t="n">
        <v>0.9582000000000001</v>
      </c>
      <c r="H2986" s="16" t="n">
        <v>0.9687</v>
      </c>
      <c r="I2986" s="16" t="n">
        <v>1.1528</v>
      </c>
      <c r="J2986" s="16" t="n">
        <v>1.1336</v>
      </c>
      <c r="K2986" s="17" t="n">
        <v>89</v>
      </c>
      <c r="L2986" s="16" t="n">
        <v>1</v>
      </c>
      <c r="M2986" s="18" t="n">
        <v>674857.4581705366</v>
      </c>
      <c r="N2986" s="18" t="n">
        <v>689348.9443867601</v>
      </c>
      <c r="O2986" s="19" t="n">
        <v>14491.48621622357</v>
      </c>
      <c r="P2986" s="20" t="n">
        <v>0.02147340307315914</v>
      </c>
      <c r="Q2986" s="27">
        <f>IF(O2986&gt;0,O2986,"")</f>
        <v/>
      </c>
      <c r="R2986" s="28">
        <f>IF(O2986&gt;0,P2986,"")</f>
        <v/>
      </c>
    </row>
    <row r="2987">
      <c r="A2987" t="inlineStr">
        <is>
          <t>520214</t>
        </is>
      </c>
      <c r="B2987" t="inlineStr">
        <is>
          <t>Ascension Wisconsin Hosp Menomonee Falls Campus</t>
        </is>
      </c>
      <c r="C2987" t="inlineStr">
        <is>
          <t>Wisconsin</t>
        </is>
      </c>
      <c r="D2987" t="inlineStr">
        <is>
          <t>WI</t>
        </is>
      </c>
      <c r="E2987" t="inlineStr">
        <is>
          <t>East North Central</t>
        </is>
      </c>
      <c r="F2987" t="inlineStr">
        <is>
          <t>IPPS</t>
        </is>
      </c>
      <c r="G2987" s="16" t="n">
        <v>0.9582000000000001</v>
      </c>
      <c r="H2987" s="16" t="n">
        <v>0.9687</v>
      </c>
      <c r="I2987" s="16" t="n">
        <v>1.1688</v>
      </c>
      <c r="J2987" s="16" t="n">
        <v>1.1558</v>
      </c>
      <c r="K2987" s="17" t="n">
        <v>20</v>
      </c>
      <c r="L2987" s="16" t="n">
        <v>1</v>
      </c>
      <c r="M2987" s="18" t="n">
        <v>153758.1963815942</v>
      </c>
      <c r="N2987" s="18" t="n">
        <v>157943.5724156545</v>
      </c>
      <c r="O2987" s="19" t="n">
        <v>4185.376034060231</v>
      </c>
      <c r="P2987" s="20" t="n">
        <v>0.02722050682536001</v>
      </c>
      <c r="Q2987" s="27">
        <f>IF(O2987&gt;0,O2987,"")</f>
        <v/>
      </c>
      <c r="R2987" s="28">
        <f>IF(O2987&gt;0,P2987,"")</f>
        <v/>
      </c>
    </row>
    <row r="2988">
      <c r="A2988" t="inlineStr">
        <is>
          <t>520215</t>
        </is>
      </c>
      <c r="B2988" t="inlineStr">
        <is>
          <t>Marshfield Medical Center - River Region</t>
        </is>
      </c>
      <c r="C2988" t="inlineStr">
        <is>
          <t>Wisconsin</t>
        </is>
      </c>
      <c r="D2988" t="inlineStr">
        <is>
          <t>WI</t>
        </is>
      </c>
      <c r="E2988" t="inlineStr">
        <is>
          <t>East North Central</t>
        </is>
      </c>
      <c r="F2988" t="inlineStr">
        <is>
          <t>IPPS</t>
        </is>
      </c>
      <c r="G2988" s="16" t="n">
        <v>0.9179</v>
      </c>
      <c r="H2988" s="16" t="n">
        <v>0.9383</v>
      </c>
      <c r="I2988" s="16" t="n">
        <v>1.3103</v>
      </c>
      <c r="J2988" s="16" t="n">
        <v>1.2955</v>
      </c>
      <c r="K2988" s="17" t="n">
        <v>19</v>
      </c>
      <c r="L2988" s="16" t="n">
        <v>1</v>
      </c>
      <c r="M2988" s="18" t="n">
        <v>159553.7690587452</v>
      </c>
      <c r="N2988" s="18" t="n">
        <v>164949.6682410568</v>
      </c>
      <c r="O2988" s="19" t="n">
        <v>5395.899182311608</v>
      </c>
      <c r="P2988" s="20" t="n">
        <v>0.03381868829638819</v>
      </c>
      <c r="Q2988" s="27">
        <f>IF(O2988&gt;0,O2988,"")</f>
        <v/>
      </c>
      <c r="R2988" s="28">
        <f>IF(O2988&gt;0,P2988,"")</f>
        <v/>
      </c>
    </row>
    <row r="2989">
      <c r="A2989" t="inlineStr">
        <is>
          <t>530002</t>
        </is>
      </c>
      <c r="B2989" t="inlineStr">
        <is>
          <t>Campbell County Memorial Hospital</t>
        </is>
      </c>
      <c r="C2989" t="inlineStr">
        <is>
          <t>Wyoming</t>
        </is>
      </c>
      <c r="D2989" t="inlineStr">
        <is>
          <t>WY</t>
        </is>
      </c>
      <c r="E2989" t="inlineStr">
        <is>
          <t>Mountain</t>
        </is>
      </c>
      <c r="F2989" t="inlineStr">
        <is>
          <t>Sole Community Hospital (SCH)</t>
        </is>
      </c>
      <c r="G2989" s="16" t="n">
        <v>1</v>
      </c>
      <c r="H2989" s="16" t="n">
        <v>1</v>
      </c>
      <c r="I2989" s="16" t="n">
        <v>1.4782</v>
      </c>
      <c r="J2989" s="16" t="n">
        <v>1.4775</v>
      </c>
      <c r="K2989" s="17" t="n">
        <v>681</v>
      </c>
      <c r="L2989" s="16" t="n">
        <v>1</v>
      </c>
      <c r="M2989" s="18" t="n">
        <v>6797543.217462</v>
      </c>
      <c r="N2989" s="18" t="n">
        <v>7010914.016924999</v>
      </c>
      <c r="O2989" s="19" t="n">
        <v>213370.7994629992</v>
      </c>
      <c r="P2989" s="20" t="n">
        <v>0.03138939946933732</v>
      </c>
      <c r="Q2989" s="27">
        <f>IF(O2989&gt;0,O2989,"")</f>
        <v/>
      </c>
      <c r="R2989" s="28">
        <f>IF(O2989&gt;0,P2989,"")</f>
        <v/>
      </c>
    </row>
    <row r="2990">
      <c r="A2990" t="inlineStr">
        <is>
          <t>530006</t>
        </is>
      </c>
      <c r="B2990" t="inlineStr">
        <is>
          <t>Sheridan Memorial Hospital</t>
        </is>
      </c>
      <c r="C2990" t="inlineStr">
        <is>
          <t>Wyoming</t>
        </is>
      </c>
      <c r="D2990" t="inlineStr">
        <is>
          <t>WY</t>
        </is>
      </c>
      <c r="E2990" t="inlineStr">
        <is>
          <t>Mountain</t>
        </is>
      </c>
      <c r="F2990" t="inlineStr">
        <is>
          <t>Sole Community Hospital (SCH)</t>
        </is>
      </c>
      <c r="G2990" s="16" t="n">
        <v>1</v>
      </c>
      <c r="H2990" s="16" t="n">
        <v>1</v>
      </c>
      <c r="I2990" s="16" t="n">
        <v>1.518</v>
      </c>
      <c r="J2990" s="16" t="n">
        <v>1.5084</v>
      </c>
      <c r="K2990" s="17" t="n">
        <v>901</v>
      </c>
      <c r="L2990" s="16" t="n">
        <v>1</v>
      </c>
      <c r="M2990" s="18" t="n">
        <v>9235666.24398</v>
      </c>
      <c r="N2990" s="18" t="n">
        <v>9469811.932307998</v>
      </c>
      <c r="O2990" s="19" t="n">
        <v>234145.6883279979</v>
      </c>
      <c r="P2990" s="20" t="n">
        <v>0.02535233324186211</v>
      </c>
      <c r="Q2990" s="27">
        <f>IF(O2990&gt;0,O2990,"")</f>
        <v/>
      </c>
      <c r="R2990" s="28">
        <f>IF(O2990&gt;0,P2990,"")</f>
        <v/>
      </c>
    </row>
    <row r="2991">
      <c r="A2991" t="inlineStr">
        <is>
          <t>530008</t>
        </is>
      </c>
      <c r="B2991" t="inlineStr">
        <is>
          <t>Sagewest Health Care</t>
        </is>
      </c>
      <c r="C2991" t="inlineStr">
        <is>
          <t>Wyoming</t>
        </is>
      </c>
      <c r="D2991" t="inlineStr">
        <is>
          <t>WY</t>
        </is>
      </c>
      <c r="E2991" t="inlineStr">
        <is>
          <t>Mountain</t>
        </is>
      </c>
      <c r="F2991" t="inlineStr">
        <is>
          <t>Sole Community Hospital (SCH)</t>
        </is>
      </c>
      <c r="G2991" s="16" t="n">
        <v>1</v>
      </c>
      <c r="H2991" s="16" t="n">
        <v>1</v>
      </c>
      <c r="I2991" s="16" t="n">
        <v>1.2811</v>
      </c>
      <c r="J2991" s="16" t="n">
        <v>1.27</v>
      </c>
      <c r="K2991" s="17" t="n">
        <v>537</v>
      </c>
      <c r="L2991" s="16" t="n">
        <v>1</v>
      </c>
      <c r="M2991" s="18" t="n">
        <v>4645462.776327</v>
      </c>
      <c r="N2991" s="18" t="n">
        <v>4752017.661299999</v>
      </c>
      <c r="O2991" s="19" t="n">
        <v>106554.8849729989</v>
      </c>
      <c r="P2991" s="20" t="n">
        <v>0.02293741013618626</v>
      </c>
      <c r="Q2991" s="27">
        <f>IF(O2991&gt;0,O2991,"")</f>
        <v/>
      </c>
      <c r="R2991" s="28">
        <f>IF(O2991&gt;0,P2991,"")</f>
        <v/>
      </c>
    </row>
    <row r="2992">
      <c r="A2992" t="inlineStr">
        <is>
          <t>530012</t>
        </is>
      </c>
      <c r="B2992" t="inlineStr">
        <is>
          <t>Wyoming Medical Center</t>
        </is>
      </c>
      <c r="C2992" t="inlineStr">
        <is>
          <t>Wyoming</t>
        </is>
      </c>
      <c r="D2992" t="inlineStr">
        <is>
          <t>WY</t>
        </is>
      </c>
      <c r="E2992" t="inlineStr">
        <is>
          <t>Mountain</t>
        </is>
      </c>
      <c r="F2992" t="inlineStr">
        <is>
          <t>Sole Community Hospital (SCH)</t>
        </is>
      </c>
      <c r="G2992" s="16" t="n">
        <v>1</v>
      </c>
      <c r="H2992" s="16" t="n">
        <v>1</v>
      </c>
      <c r="I2992" s="16" t="n">
        <v>1.8582</v>
      </c>
      <c r="J2992" s="16" t="n">
        <v>1.8548</v>
      </c>
      <c r="K2992" s="17" t="n">
        <v>3415</v>
      </c>
      <c r="L2992" s="16" t="n">
        <v>1</v>
      </c>
      <c r="M2992" s="18" t="n">
        <v>42850395.16533</v>
      </c>
      <c r="N2992" s="18" t="n">
        <v>44135478.01753999</v>
      </c>
      <c r="O2992" s="19" t="n">
        <v>1285082.852209993</v>
      </c>
      <c r="P2992" s="20" t="n">
        <v>0.02998998835954133</v>
      </c>
      <c r="Q2992" s="27">
        <f>IF(O2992&gt;0,O2992,"")</f>
        <v/>
      </c>
      <c r="R2992" s="28">
        <f>IF(O2992&gt;0,P2992,"")</f>
        <v/>
      </c>
    </row>
    <row r="2993">
      <c r="A2993" t="inlineStr">
        <is>
          <t>530014</t>
        </is>
      </c>
      <c r="B2993" t="inlineStr">
        <is>
          <t>Cheyenne Regional Medical Center</t>
        </is>
      </c>
      <c r="C2993" t="inlineStr">
        <is>
          <t>Wyoming</t>
        </is>
      </c>
      <c r="D2993" t="inlineStr">
        <is>
          <t>WY</t>
        </is>
      </c>
      <c r="E2993" t="inlineStr">
        <is>
          <t>Mountain</t>
        </is>
      </c>
      <c r="F2993" t="inlineStr">
        <is>
          <t>Sole Community Hospital (SCH)</t>
        </is>
      </c>
      <c r="G2993" s="16" t="n">
        <v>1</v>
      </c>
      <c r="H2993" s="16" t="n">
        <v>1</v>
      </c>
      <c r="I2993" s="16" t="n">
        <v>1.7176</v>
      </c>
      <c r="J2993" s="16" t="n">
        <v>1.7145</v>
      </c>
      <c r="K2993" s="17" t="n">
        <v>2735</v>
      </c>
      <c r="L2993" s="16" t="n">
        <v>1</v>
      </c>
      <c r="M2993" s="18" t="n">
        <v>31721303.82996</v>
      </c>
      <c r="N2993" s="18" t="n">
        <v>32673439.86952499</v>
      </c>
      <c r="O2993" s="19" t="n">
        <v>952136.0395649932</v>
      </c>
      <c r="P2993" s="20" t="n">
        <v>0.03001566532916985</v>
      </c>
      <c r="Q2993" s="27">
        <f>IF(O2993&gt;0,O2993,"")</f>
        <v/>
      </c>
      <c r="R2993" s="28">
        <f>IF(O2993&gt;0,P2993,"")</f>
        <v/>
      </c>
    </row>
    <row r="2994">
      <c r="A2994" t="inlineStr">
        <is>
          <t>530015</t>
        </is>
      </c>
      <c r="B2994" t="inlineStr">
        <is>
          <t>St Johns Medical Center</t>
        </is>
      </c>
      <c r="C2994" t="inlineStr">
        <is>
          <t>Wyoming</t>
        </is>
      </c>
      <c r="D2994" t="inlineStr">
        <is>
          <t>WY</t>
        </is>
      </c>
      <c r="E2994" t="inlineStr">
        <is>
          <t>Mountain</t>
        </is>
      </c>
      <c r="F2994" t="inlineStr">
        <is>
          <t>Sole Community Hospital (SCH)</t>
        </is>
      </c>
      <c r="G2994" s="16" t="n">
        <v>1</v>
      </c>
      <c r="H2994" s="16" t="n">
        <v>1</v>
      </c>
      <c r="I2994" s="16" t="n">
        <v>1.6533</v>
      </c>
      <c r="J2994" s="16" t="n">
        <v>1.6592</v>
      </c>
      <c r="K2994" s="17" t="n">
        <v>700</v>
      </c>
      <c r="L2994" s="16" t="n">
        <v>1</v>
      </c>
      <c r="M2994" s="18" t="n">
        <v>7814863.0791</v>
      </c>
      <c r="N2994" s="18" t="n">
        <v>8092762.932799999</v>
      </c>
      <c r="O2994" s="19" t="n">
        <v>277899.8536999989</v>
      </c>
      <c r="P2994" s="20" t="n">
        <v>0.03556042516512053</v>
      </c>
      <c r="Q2994" s="27">
        <f>IF(O2994&gt;0,O2994,"")</f>
        <v/>
      </c>
      <c r="R2994" s="28">
        <f>IF(O2994&gt;0,P2994,"")</f>
        <v/>
      </c>
    </row>
    <row r="2995">
      <c r="A2995" t="inlineStr">
        <is>
          <t>530025</t>
        </is>
      </c>
      <c r="B2995" t="inlineStr">
        <is>
          <t>Ivinson Memorial Hospital</t>
        </is>
      </c>
      <c r="C2995" t="inlineStr">
        <is>
          <t>Wyoming</t>
        </is>
      </c>
      <c r="D2995" t="inlineStr">
        <is>
          <t>WY</t>
        </is>
      </c>
      <c r="E2995" t="inlineStr">
        <is>
          <t>Mountain</t>
        </is>
      </c>
      <c r="F2995" t="inlineStr">
        <is>
          <t>Sole Community Hospital (SCH)</t>
        </is>
      </c>
      <c r="G2995" s="16" t="n">
        <v>1</v>
      </c>
      <c r="H2995" s="16" t="n">
        <v>1</v>
      </c>
      <c r="I2995" s="16" t="n">
        <v>1.3427</v>
      </c>
      <c r="J2995" s="16" t="n">
        <v>1.3465</v>
      </c>
      <c r="K2995" s="17" t="n">
        <v>581</v>
      </c>
      <c r="L2995" s="16" t="n">
        <v>1</v>
      </c>
      <c r="M2995" s="18" t="n">
        <v>5267769.808707</v>
      </c>
      <c r="N2995" s="18" t="n">
        <v>5451079.670854999</v>
      </c>
      <c r="O2995" s="19" t="n">
        <v>183309.862147999</v>
      </c>
      <c r="P2995" s="20" t="n">
        <v>0.03479838125139969</v>
      </c>
      <c r="Q2995" s="27">
        <f>IF(O2995&gt;0,O2995,"")</f>
        <v/>
      </c>
      <c r="R2995" s="28">
        <f>IF(O2995&gt;0,P2995,"")</f>
        <v/>
      </c>
    </row>
    <row r="2996">
      <c r="A2996" t="inlineStr">
        <is>
          <t>530034</t>
        </is>
      </c>
      <c r="B2996" t="inlineStr">
        <is>
          <t>Summit Medical Center</t>
        </is>
      </c>
      <c r="C2996" t="inlineStr">
        <is>
          <t>Wyoming</t>
        </is>
      </c>
      <c r="D2996" t="inlineStr">
        <is>
          <t>WY</t>
        </is>
      </c>
      <c r="E2996" t="inlineStr">
        <is>
          <t>Mountain</t>
        </is>
      </c>
      <c r="F2996" t="inlineStr">
        <is>
          <t>IPPS</t>
        </is>
      </c>
      <c r="G2996" s="16" t="n">
        <v>1</v>
      </c>
      <c r="H2996" s="16" t="n">
        <v>1</v>
      </c>
      <c r="I2996" s="16" t="n">
        <v>3.2395</v>
      </c>
      <c r="J2996" s="16" t="n">
        <v>3.2851</v>
      </c>
      <c r="K2996" s="17" t="n">
        <v>66</v>
      </c>
      <c r="L2996" s="16" t="n">
        <v>1</v>
      </c>
      <c r="M2996" s="18" t="n">
        <v>1443755.28627</v>
      </c>
      <c r="N2996" s="18" t="n">
        <v>1510749.882642</v>
      </c>
      <c r="O2996" s="19" t="n">
        <v>66994.59637199994</v>
      </c>
      <c r="P2996" s="20" t="n">
        <v>0.04640301373031381</v>
      </c>
      <c r="Q2996" s="27">
        <f>IF(O2996&gt;0,O2996,"")</f>
        <v/>
      </c>
      <c r="R2996" s="28">
        <f>IF(O2996&gt;0,P2996,"")</f>
        <v/>
      </c>
    </row>
    <row r="2997">
      <c r="A2997" t="inlineStr">
        <is>
          <t>670005</t>
        </is>
      </c>
      <c r="B2997" t="inlineStr">
        <is>
          <t>Memorial Hermann Surgical Hospital Kingwood</t>
        </is>
      </c>
      <c r="C2997" t="inlineStr">
        <is>
          <t>Texas</t>
        </is>
      </c>
      <c r="D2997" t="inlineStr">
        <is>
          <t>TX</t>
        </is>
      </c>
      <c r="E2997" t="inlineStr">
        <is>
          <t>West South Central</t>
        </is>
      </c>
      <c r="F2997" t="inlineStr">
        <is>
          <t>IPPS</t>
        </is>
      </c>
      <c r="G2997" s="16" t="n">
        <v>0.9721</v>
      </c>
      <c r="H2997" s="16" t="n">
        <v>0.9742</v>
      </c>
      <c r="I2997" s="16" t="n">
        <v>3.1468</v>
      </c>
      <c r="J2997" s="16" t="n">
        <v>3.1843</v>
      </c>
      <c r="K2997" s="17" t="n">
        <v>42</v>
      </c>
      <c r="L2997" s="16" t="n">
        <v>1</v>
      </c>
      <c r="M2997" s="18" t="n">
        <v>877024.9315281676</v>
      </c>
      <c r="N2997" s="18" t="n">
        <v>916980.6482381058</v>
      </c>
      <c r="O2997" s="19" t="n">
        <v>39955.71670993825</v>
      </c>
      <c r="P2997" s="20" t="n">
        <v>0.04555824500942934</v>
      </c>
      <c r="Q2997" s="27">
        <f>IF(O2997&gt;0,O2997,"")</f>
        <v/>
      </c>
      <c r="R2997" s="28">
        <f>IF(O2997&gt;0,P2997,"")</f>
        <v/>
      </c>
    </row>
    <row r="2998">
      <c r="A2998" t="inlineStr">
        <is>
          <t>670006</t>
        </is>
      </c>
      <c r="B2998" t="inlineStr">
        <is>
          <t>The Hospital At Westlake Medical Center</t>
        </is>
      </c>
      <c r="C2998" t="inlineStr">
        <is>
          <t>Texas</t>
        </is>
      </c>
      <c r="D2998" t="inlineStr">
        <is>
          <t>TX</t>
        </is>
      </c>
      <c r="E2998" t="inlineStr">
        <is>
          <t>West South Central</t>
        </is>
      </c>
      <c r="F2998" t="inlineStr">
        <is>
          <t>IPPS</t>
        </is>
      </c>
      <c r="G2998" s="16" t="n">
        <v>0.9721</v>
      </c>
      <c r="H2998" s="16" t="n">
        <v>0.9235</v>
      </c>
      <c r="I2998" s="16" t="n">
        <v>3.4208</v>
      </c>
      <c r="J2998" s="16" t="n">
        <v>3.522</v>
      </c>
      <c r="K2998" s="17" t="n">
        <v>185</v>
      </c>
      <c r="L2998" s="16" t="n">
        <v>1</v>
      </c>
      <c r="M2998" s="18" t="n">
        <v>4199454.879845723</v>
      </c>
      <c r="N2998" s="18" t="n">
        <v>4324720.244598662</v>
      </c>
      <c r="O2998" s="19" t="n">
        <v>125265.3647529399</v>
      </c>
      <c r="P2998" s="20" t="n">
        <v>0.02982895836174381</v>
      </c>
      <c r="Q2998" s="27">
        <f>IF(O2998&gt;0,O2998,"")</f>
        <v/>
      </c>
      <c r="R2998" s="28">
        <f>IF(O2998&gt;0,P2998,"")</f>
        <v/>
      </c>
    </row>
    <row r="2999">
      <c r="A2999" t="inlineStr">
        <is>
          <t>670008</t>
        </is>
      </c>
      <c r="B2999" t="inlineStr">
        <is>
          <t>Memorial Hermann Houston Physicians Hospital</t>
        </is>
      </c>
      <c r="C2999" t="inlineStr">
        <is>
          <t>Texas</t>
        </is>
      </c>
      <c r="D2999" t="inlineStr">
        <is>
          <t>TX</t>
        </is>
      </c>
      <c r="E2999" t="inlineStr">
        <is>
          <t>West South Central</t>
        </is>
      </c>
      <c r="F2999" t="inlineStr">
        <is>
          <t>IPPS</t>
        </is>
      </c>
      <c r="G2999" s="16" t="n">
        <v>0.9721</v>
      </c>
      <c r="H2999" s="16" t="n">
        <v>0.9742</v>
      </c>
      <c r="I2999" s="16" t="n">
        <v>2.4007</v>
      </c>
      <c r="J2999" s="16" t="n">
        <v>2.4508</v>
      </c>
      <c r="K2999" s="17" t="n">
        <v>199</v>
      </c>
      <c r="L2999" s="16" t="n">
        <v>1</v>
      </c>
      <c r="M2999" s="18" t="n">
        <v>3170184.048427236</v>
      </c>
      <c r="N2999" s="18" t="n">
        <v>3343935.187726749</v>
      </c>
      <c r="O2999" s="19" t="n">
        <v>173751.1392995133</v>
      </c>
      <c r="P2999" s="20" t="n">
        <v>0.05480790283633949</v>
      </c>
      <c r="Q2999" s="27">
        <f>IF(O2999&gt;0,O2999,"")</f>
        <v/>
      </c>
      <c r="R2999" s="28">
        <f>IF(O2999&gt;0,P2999,"")</f>
        <v/>
      </c>
    </row>
    <row r="3000">
      <c r="A3000" t="inlineStr">
        <is>
          <t>670023</t>
        </is>
      </c>
      <c r="B3000" t="inlineStr">
        <is>
          <t>Methodist Mansfield Medical Center</t>
        </is>
      </c>
      <c r="C3000" t="inlineStr">
        <is>
          <t>Texas</t>
        </is>
      </c>
      <c r="D3000" t="inlineStr">
        <is>
          <t>TX</t>
        </is>
      </c>
      <c r="E3000" t="inlineStr">
        <is>
          <t>West South Central</t>
        </is>
      </c>
      <c r="F3000" t="inlineStr">
        <is>
          <t>IPPS</t>
        </is>
      </c>
      <c r="G3000" s="16" t="n">
        <v>0.9748</v>
      </c>
      <c r="H3000" s="16" t="n">
        <v>0.9261</v>
      </c>
      <c r="I3000" s="16" t="n">
        <v>1.7761</v>
      </c>
      <c r="J3000" s="16" t="n">
        <v>1.7709</v>
      </c>
      <c r="K3000" s="17" t="n">
        <v>2606</v>
      </c>
      <c r="L3000" s="16" t="n">
        <v>1</v>
      </c>
      <c r="M3000" s="18" t="n">
        <v>30766246.11604464</v>
      </c>
      <c r="N3000" s="18" t="n">
        <v>30683133.40863091</v>
      </c>
      <c r="O3000" s="19" t="n">
        <v>-83112.70741372183</v>
      </c>
      <c r="P3000" s="20" t="n">
        <v>-0.002701425032492945</v>
      </c>
      <c r="Q3000" s="27">
        <f>IF(O3000&gt;0,O3000,"")</f>
        <v/>
      </c>
      <c r="R3000" s="28">
        <f>IF(O3000&gt;0,P3000,"")</f>
        <v/>
      </c>
    </row>
    <row r="3001">
      <c r="A3001" t="inlineStr">
        <is>
          <t>670025</t>
        </is>
      </c>
      <c r="B3001" t="inlineStr">
        <is>
          <t>Baylor Scott &amp; White The Heart Hospital Plano</t>
        </is>
      </c>
      <c r="C3001" t="inlineStr">
        <is>
          <t>Texas</t>
        </is>
      </c>
      <c r="D3001" t="inlineStr">
        <is>
          <t>TX</t>
        </is>
      </c>
      <c r="E3001" t="inlineStr">
        <is>
          <t>West South Central</t>
        </is>
      </c>
      <c r="F3001" t="inlineStr">
        <is>
          <t>IPPS</t>
        </is>
      </c>
      <c r="G3001" s="16" t="n">
        <v>0.9721</v>
      </c>
      <c r="H3001" s="16" t="n">
        <v>0.9404</v>
      </c>
      <c r="I3001" s="16" t="n">
        <v>3.7211</v>
      </c>
      <c r="J3001" s="16" t="n">
        <v>3.7762</v>
      </c>
      <c r="K3001" s="17" t="n">
        <v>3378</v>
      </c>
      <c r="L3001" s="16" t="n">
        <v>1</v>
      </c>
      <c r="M3001" s="18" t="n">
        <v>83411223.97062905</v>
      </c>
      <c r="N3001" s="18" t="n">
        <v>85597800.68096231</v>
      </c>
      <c r="O3001" s="19" t="n">
        <v>2186576.710333258</v>
      </c>
      <c r="P3001" s="20" t="n">
        <v>0.02621441823109082</v>
      </c>
      <c r="Q3001" s="27">
        <f>IF(O3001&gt;0,O3001,"")</f>
        <v/>
      </c>
      <c r="R3001" s="28">
        <f>IF(O3001&gt;0,P3001,"")</f>
        <v/>
      </c>
    </row>
    <row r="3002">
      <c r="A3002" t="inlineStr">
        <is>
          <t>670031</t>
        </is>
      </c>
      <c r="B3002" t="inlineStr">
        <is>
          <t>St Luke'S Patients Medical Center</t>
        </is>
      </c>
      <c r="C3002" t="inlineStr">
        <is>
          <t>Texas</t>
        </is>
      </c>
      <c r="D3002" t="inlineStr">
        <is>
          <t>TX</t>
        </is>
      </c>
      <c r="E3002" t="inlineStr">
        <is>
          <t>West South Central</t>
        </is>
      </c>
      <c r="F3002" t="inlineStr">
        <is>
          <t>IPPS</t>
        </is>
      </c>
      <c r="G3002" s="16" t="n">
        <v>0.9721</v>
      </c>
      <c r="H3002" s="16" t="n">
        <v>0.9742</v>
      </c>
      <c r="I3002" s="16" t="n">
        <v>1.563</v>
      </c>
      <c r="J3002" s="16" t="n">
        <v>1.5513</v>
      </c>
      <c r="K3002" s="17" t="n">
        <v>379</v>
      </c>
      <c r="L3002" s="16" t="n">
        <v>1</v>
      </c>
      <c r="M3002" s="18" t="n">
        <v>3930897.282378026</v>
      </c>
      <c r="N3002" s="18" t="n">
        <v>4031177.355065419</v>
      </c>
      <c r="O3002" s="19" t="n">
        <v>100280.0726873926</v>
      </c>
      <c r="P3002" s="20" t="n">
        <v>0.02551073342387807</v>
      </c>
      <c r="Q3002" s="27">
        <f>IF(O3002&gt;0,O3002,"")</f>
        <v/>
      </c>
      <c r="R3002" s="28">
        <f>IF(O3002&gt;0,P3002,"")</f>
        <v/>
      </c>
    </row>
    <row r="3003">
      <c r="A3003" t="inlineStr">
        <is>
          <t>670034</t>
        </is>
      </c>
      <c r="B3003" t="inlineStr">
        <is>
          <t>Scott &amp; White Hospital-Round Rock</t>
        </is>
      </c>
      <c r="C3003" t="inlineStr">
        <is>
          <t>Texas</t>
        </is>
      </c>
      <c r="D3003" t="inlineStr">
        <is>
          <t>TX</t>
        </is>
      </c>
      <c r="E3003" t="inlineStr">
        <is>
          <t>West South Central</t>
        </is>
      </c>
      <c r="F3003" t="inlineStr">
        <is>
          <t>Rural Referral Center (RRC)</t>
        </is>
      </c>
      <c r="G3003" s="16" t="n">
        <v>0.9721</v>
      </c>
      <c r="H3003" s="16" t="n">
        <v>0.9235</v>
      </c>
      <c r="I3003" s="16" t="n">
        <v>2.064</v>
      </c>
      <c r="J3003" s="16" t="n">
        <v>2.0737</v>
      </c>
      <c r="K3003" s="17" t="n">
        <v>3682</v>
      </c>
      <c r="L3003" s="16" t="n">
        <v>1</v>
      </c>
      <c r="M3003" s="18" t="n">
        <v>50429769.67409201</v>
      </c>
      <c r="N3003" s="18" t="n">
        <v>50678838.29956517</v>
      </c>
      <c r="O3003" s="19" t="n">
        <v>249068.625473164</v>
      </c>
      <c r="P3003" s="20" t="n">
        <v>0.004938920544011954</v>
      </c>
      <c r="Q3003" s="27">
        <f>IF(O3003&gt;0,O3003,"")</f>
        <v/>
      </c>
      <c r="R3003" s="28">
        <f>IF(O3003&gt;0,P3003,"")</f>
        <v/>
      </c>
    </row>
    <row r="3004">
      <c r="A3004" t="inlineStr">
        <is>
          <t>670041</t>
        </is>
      </c>
      <c r="B3004" t="inlineStr">
        <is>
          <t>Ascension Seton Williamson</t>
        </is>
      </c>
      <c r="C3004" t="inlineStr">
        <is>
          <t>Texas</t>
        </is>
      </c>
      <c r="D3004" t="inlineStr">
        <is>
          <t>TX</t>
        </is>
      </c>
      <c r="E3004" t="inlineStr">
        <is>
          <t>West South Central</t>
        </is>
      </c>
      <c r="F3004" t="inlineStr">
        <is>
          <t>IPPS</t>
        </is>
      </c>
      <c r="G3004" s="16" t="n">
        <v>0.9721</v>
      </c>
      <c r="H3004" s="16" t="n">
        <v>0.9235</v>
      </c>
      <c r="I3004" s="16" t="n">
        <v>2.026</v>
      </c>
      <c r="J3004" s="16" t="n">
        <v>2.028</v>
      </c>
      <c r="K3004" s="17" t="n">
        <v>2123</v>
      </c>
      <c r="L3004" s="16" t="n">
        <v>1</v>
      </c>
      <c r="M3004" s="18" t="n">
        <v>28541904.10696195</v>
      </c>
      <c r="N3004" s="18" t="n">
        <v>28576884.7994626</v>
      </c>
      <c r="O3004" s="19" t="n">
        <v>34980.69250064343</v>
      </c>
      <c r="P3004" s="20" t="n">
        <v>0.001225590709349729</v>
      </c>
      <c r="Q3004" s="27">
        <f>IF(O3004&gt;0,O3004,"")</f>
        <v/>
      </c>
      <c r="R3004" s="28">
        <f>IF(O3004&gt;0,P3004,"")</f>
        <v/>
      </c>
    </row>
    <row r="3005">
      <c r="A3005" t="inlineStr">
        <is>
          <t>670043</t>
        </is>
      </c>
      <c r="B3005" t="inlineStr">
        <is>
          <t>Ascension Seton Cedar Park</t>
        </is>
      </c>
      <c r="C3005" t="inlineStr">
        <is>
          <t>Texas</t>
        </is>
      </c>
      <c r="D3005" t="inlineStr">
        <is>
          <t>TX</t>
        </is>
      </c>
      <c r="E3005" t="inlineStr">
        <is>
          <t>West South Central</t>
        </is>
      </c>
      <c r="F3005" t="inlineStr">
        <is>
          <t>IPPS</t>
        </is>
      </c>
      <c r="G3005" s="16" t="n">
        <v>0.9721</v>
      </c>
      <c r="H3005" s="16" t="n">
        <v>0.9235</v>
      </c>
      <c r="I3005" s="16" t="n">
        <v>1.5212</v>
      </c>
      <c r="J3005" s="16" t="n">
        <v>1.5142</v>
      </c>
      <c r="K3005" s="17" t="n">
        <v>990</v>
      </c>
      <c r="L3005" s="16" t="n">
        <v>1</v>
      </c>
      <c r="M3005" s="18" t="n">
        <v>9993440.218803093</v>
      </c>
      <c r="N3005" s="18" t="n">
        <v>9949823.473191801</v>
      </c>
      <c r="O3005" s="19" t="n">
        <v>-43616.74561129138</v>
      </c>
      <c r="P3005" s="20" t="n">
        <v>-0.004364537602298813</v>
      </c>
      <c r="Q3005" s="27">
        <f>IF(O3005&gt;0,O3005,"")</f>
        <v/>
      </c>
      <c r="R3005" s="28">
        <f>IF(O3005&gt;0,P3005,"")</f>
        <v/>
      </c>
    </row>
    <row r="3006">
      <c r="A3006" t="inlineStr">
        <is>
          <t>670044</t>
        </is>
      </c>
      <c r="B3006" t="inlineStr">
        <is>
          <t>Texas Health Presbyterian Hospital Rockwall</t>
        </is>
      </c>
      <c r="C3006" t="inlineStr">
        <is>
          <t>Texas</t>
        </is>
      </c>
      <c r="D3006" t="inlineStr">
        <is>
          <t>TX</t>
        </is>
      </c>
      <c r="E3006" t="inlineStr">
        <is>
          <t>West South Central</t>
        </is>
      </c>
      <c r="F3006" t="inlineStr">
        <is>
          <t>IPPS</t>
        </is>
      </c>
      <c r="G3006" s="16" t="n">
        <v>0.9721</v>
      </c>
      <c r="H3006" s="16" t="n">
        <v>0.9404</v>
      </c>
      <c r="I3006" s="16" t="n">
        <v>1.5949</v>
      </c>
      <c r="J3006" s="16" t="n">
        <v>1.5868</v>
      </c>
      <c r="K3006" s="17" t="n">
        <v>1137</v>
      </c>
      <c r="L3006" s="16" t="n">
        <v>1</v>
      </c>
      <c r="M3006" s="18" t="n">
        <v>12033374.4254601</v>
      </c>
      <c r="N3006" s="18" t="n">
        <v>12106835.16638914</v>
      </c>
      <c r="O3006" s="19" t="n">
        <v>73460.7409290392</v>
      </c>
      <c r="P3006" s="20" t="n">
        <v>0.006104749867469563</v>
      </c>
      <c r="Q3006" s="27">
        <f>IF(O3006&gt;0,O3006,"")</f>
        <v/>
      </c>
      <c r="R3006" s="28">
        <f>IF(O3006&gt;0,P3006,"")</f>
        <v/>
      </c>
    </row>
    <row r="3007">
      <c r="A3007" t="inlineStr">
        <is>
          <t>670047</t>
        </is>
      </c>
      <c r="B3007" t="inlineStr">
        <is>
          <t>The Hospitals Of Providence East Campus</t>
        </is>
      </c>
      <c r="C3007" t="inlineStr">
        <is>
          <t>Texas</t>
        </is>
      </c>
      <c r="D3007" t="inlineStr">
        <is>
          <t>TX</t>
        </is>
      </c>
      <c r="E3007" t="inlineStr">
        <is>
          <t>West South Central</t>
        </is>
      </c>
      <c r="F3007" t="inlineStr">
        <is>
          <t>IPPS</t>
        </is>
      </c>
      <c r="G3007" s="16" t="n">
        <v>0.9721</v>
      </c>
      <c r="H3007" s="16" t="n">
        <v>0.9235</v>
      </c>
      <c r="I3007" s="16" t="n">
        <v>2.0203</v>
      </c>
      <c r="J3007" s="16" t="n">
        <v>2.0243</v>
      </c>
      <c r="K3007" s="17" t="n">
        <v>1524</v>
      </c>
      <c r="L3007" s="16" t="n">
        <v>1</v>
      </c>
      <c r="M3007" s="18" t="n">
        <v>20431221.79303486</v>
      </c>
      <c r="N3007" s="18" t="n">
        <v>20476549.77254784</v>
      </c>
      <c r="O3007" s="19" t="n">
        <v>45327.97951298207</v>
      </c>
      <c r="P3007" s="20" t="n">
        <v>0.002218564311627936</v>
      </c>
      <c r="Q3007" s="27">
        <f>IF(O3007&gt;0,O3007,"")</f>
        <v/>
      </c>
      <c r="R3007" s="28">
        <f>IF(O3007&gt;0,P3007,"")</f>
        <v/>
      </c>
    </row>
    <row r="3008">
      <c r="A3008" t="inlineStr">
        <is>
          <t>670049</t>
        </is>
      </c>
      <c r="B3008" t="inlineStr">
        <is>
          <t>North Central Surgical Center Llp</t>
        </is>
      </c>
      <c r="C3008" t="inlineStr">
        <is>
          <t>Texas</t>
        </is>
      </c>
      <c r="D3008" t="inlineStr">
        <is>
          <t>TX</t>
        </is>
      </c>
      <c r="E3008" t="inlineStr">
        <is>
          <t>West South Central</t>
        </is>
      </c>
      <c r="F3008" t="inlineStr">
        <is>
          <t>IPPS</t>
        </is>
      </c>
      <c r="G3008" s="16" t="n">
        <v>0.9721</v>
      </c>
      <c r="H3008" s="16" t="n">
        <v>0.9404</v>
      </c>
      <c r="I3008" s="16" t="n">
        <v>3.1011</v>
      </c>
      <c r="J3008" s="16" t="n">
        <v>3.1387</v>
      </c>
      <c r="K3008" s="17" t="n">
        <v>439</v>
      </c>
      <c r="L3008" s="16" t="n">
        <v>1</v>
      </c>
      <c r="M3008" s="18" t="n">
        <v>9033869.211474985</v>
      </c>
      <c r="N3008" s="18" t="n">
        <v>9246179.08243854</v>
      </c>
      <c r="O3008" s="19" t="n">
        <v>212309.8709635548</v>
      </c>
      <c r="P3008" s="20" t="n">
        <v>0.02350154357934195</v>
      </c>
      <c r="Q3008" s="27">
        <f>IF(O3008&gt;0,O3008,"")</f>
        <v/>
      </c>
      <c r="R3008" s="28">
        <f>IF(O3008&gt;0,P3008,"")</f>
        <v/>
      </c>
    </row>
    <row r="3009">
      <c r="A3009" t="inlineStr">
        <is>
          <t>670053</t>
        </is>
      </c>
      <c r="B3009" t="inlineStr">
        <is>
          <t>St Luke'S Sugar Land Hospital</t>
        </is>
      </c>
      <c r="C3009" t="inlineStr">
        <is>
          <t>Texas</t>
        </is>
      </c>
      <c r="D3009" t="inlineStr">
        <is>
          <t>TX</t>
        </is>
      </c>
      <c r="E3009" t="inlineStr">
        <is>
          <t>West South Central</t>
        </is>
      </c>
      <c r="F3009" t="inlineStr">
        <is>
          <t>IPPS</t>
        </is>
      </c>
      <c r="G3009" s="16" t="n">
        <v>0.9721</v>
      </c>
      <c r="H3009" s="16" t="n">
        <v>0.9742</v>
      </c>
      <c r="I3009" s="16" t="n">
        <v>1.9096</v>
      </c>
      <c r="J3009" s="16" t="n">
        <v>1.9034</v>
      </c>
      <c r="K3009" s="17" t="n">
        <v>545</v>
      </c>
      <c r="L3009" s="16" t="n">
        <v>1</v>
      </c>
      <c r="M3009" s="18" t="n">
        <v>6906092.894362624</v>
      </c>
      <c r="N3009" s="18" t="n">
        <v>7112519.507103631</v>
      </c>
      <c r="O3009" s="19" t="n">
        <v>206426.6127410075</v>
      </c>
      <c r="P3009" s="20" t="n">
        <v>0.02989050623826846</v>
      </c>
      <c r="Q3009" s="27">
        <f>IF(O3009&gt;0,O3009,"")</f>
        <v/>
      </c>
      <c r="R3009" s="28">
        <f>IF(O3009&gt;0,P3009,"")</f>
        <v/>
      </c>
    </row>
    <row r="3010">
      <c r="A3010" t="inlineStr">
        <is>
          <t>670054</t>
        </is>
      </c>
      <c r="B3010" t="inlineStr">
        <is>
          <t>Foundation Surgical Hospital Of San Antonio</t>
        </is>
      </c>
      <c r="C3010" t="inlineStr">
        <is>
          <t>Texas</t>
        </is>
      </c>
      <c r="D3010" t="inlineStr">
        <is>
          <t>TX</t>
        </is>
      </c>
      <c r="E3010" t="inlineStr">
        <is>
          <t>West South Central</t>
        </is>
      </c>
      <c r="F3010" t="inlineStr">
        <is>
          <t>IPPS</t>
        </is>
      </c>
      <c r="G3010" s="16" t="n">
        <v>0.9721</v>
      </c>
      <c r="H3010" s="16" t="n">
        <v>0.9235</v>
      </c>
      <c r="I3010" s="16" t="n">
        <v>2.3562</v>
      </c>
      <c r="J3010" s="16" t="n">
        <v>2.3649</v>
      </c>
      <c r="K3010" s="17" t="n">
        <v>82</v>
      </c>
      <c r="L3010" s="16" t="n">
        <v>1</v>
      </c>
      <c r="M3010" s="18" t="n">
        <v>1282092.948397062</v>
      </c>
      <c r="N3010" s="18" t="n">
        <v>1287133.438201595</v>
      </c>
      <c r="O3010" s="19" t="n">
        <v>5040.489804532146</v>
      </c>
      <c r="P3010" s="20" t="n">
        <v>0.003931454276255104</v>
      </c>
      <c r="Q3010" s="27">
        <f>IF(O3010&gt;0,O3010,"")</f>
        <v/>
      </c>
      <c r="R3010" s="28">
        <f>IF(O3010&gt;0,P3010,"")</f>
        <v/>
      </c>
    </row>
    <row r="3011">
      <c r="A3011" t="inlineStr">
        <is>
          <t>670055</t>
        </is>
      </c>
      <c r="B3011" t="inlineStr">
        <is>
          <t>Methodist Hospital  Stone Oak</t>
        </is>
      </c>
      <c r="C3011" t="inlineStr">
        <is>
          <t>Texas</t>
        </is>
      </c>
      <c r="D3011" t="inlineStr">
        <is>
          <t>TX</t>
        </is>
      </c>
      <c r="E3011" t="inlineStr">
        <is>
          <t>West South Central</t>
        </is>
      </c>
      <c r="F3011" t="inlineStr">
        <is>
          <t>Rural Referral Center (RRC)</t>
        </is>
      </c>
      <c r="G3011" s="16" t="n">
        <v>0.9721</v>
      </c>
      <c r="H3011" s="16" t="n">
        <v>0.9235</v>
      </c>
      <c r="I3011" s="16" t="n">
        <v>1.946</v>
      </c>
      <c r="J3011" s="16" t="n">
        <v>1.9499</v>
      </c>
      <c r="K3011" s="17" t="n">
        <v>4584</v>
      </c>
      <c r="L3011" s="16" t="n">
        <v>1</v>
      </c>
      <c r="M3011" s="18" t="n">
        <v>59194444.91455782</v>
      </c>
      <c r="N3011" s="18" t="n">
        <v>59327204.86004329</v>
      </c>
      <c r="O3011" s="19" t="n">
        <v>132759.9454854652</v>
      </c>
      <c r="P3011" s="20" t="n">
        <v>0.002242777099727736</v>
      </c>
      <c r="Q3011" s="27">
        <f>IF(O3011&gt;0,O3011,"")</f>
        <v/>
      </c>
      <c r="R3011" s="28">
        <f>IF(O3011&gt;0,P3011,"")</f>
        <v/>
      </c>
    </row>
    <row r="3012">
      <c r="A3012" t="inlineStr">
        <is>
          <t>670056</t>
        </is>
      </c>
      <c r="B3012" t="inlineStr">
        <is>
          <t>Ascension  Seton Hays</t>
        </is>
      </c>
      <c r="C3012" t="inlineStr">
        <is>
          <t>Texas</t>
        </is>
      </c>
      <c r="D3012" t="inlineStr">
        <is>
          <t>TX</t>
        </is>
      </c>
      <c r="E3012" t="inlineStr">
        <is>
          <t>West South Central</t>
        </is>
      </c>
      <c r="F3012" t="inlineStr">
        <is>
          <t>IPPS</t>
        </is>
      </c>
      <c r="G3012" s="16" t="n">
        <v>0.9721</v>
      </c>
      <c r="H3012" s="16" t="n">
        <v>0.9235</v>
      </c>
      <c r="I3012" s="16" t="n">
        <v>1.9002</v>
      </c>
      <c r="J3012" s="16" t="n">
        <v>1.8953</v>
      </c>
      <c r="K3012" s="17" t="n">
        <v>2025</v>
      </c>
      <c r="L3012" s="16" t="n">
        <v>1</v>
      </c>
      <c r="M3012" s="18" t="n">
        <v>25533940.89802409</v>
      </c>
      <c r="N3012" s="18" t="n">
        <v>25474163.35338549</v>
      </c>
      <c r="O3012" s="19" t="n">
        <v>-59777.5446386002</v>
      </c>
      <c r="P3012" s="20" t="n">
        <v>-0.002341101394310269</v>
      </c>
      <c r="Q3012" s="27">
        <f>IF(O3012&gt;0,O3012,"")</f>
        <v/>
      </c>
      <c r="R3012" s="28">
        <f>IF(O3012&gt;0,P3012,"")</f>
        <v/>
      </c>
    </row>
    <row r="3013">
      <c r="A3013" t="inlineStr">
        <is>
          <t>670059</t>
        </is>
      </c>
      <c r="B3013" t="inlineStr">
        <is>
          <t>St Lukes Lakeside Hospital</t>
        </is>
      </c>
      <c r="C3013" t="inlineStr">
        <is>
          <t>Texas</t>
        </is>
      </c>
      <c r="D3013" t="inlineStr">
        <is>
          <t>TX</t>
        </is>
      </c>
      <c r="E3013" t="inlineStr">
        <is>
          <t>West South Central</t>
        </is>
      </c>
      <c r="F3013" t="inlineStr">
        <is>
          <t>IPPS</t>
        </is>
      </c>
      <c r="G3013" s="16" t="n">
        <v>0.9721</v>
      </c>
      <c r="H3013" s="16" t="n">
        <v>0.9742</v>
      </c>
      <c r="I3013" s="16" t="n">
        <v>3.0491</v>
      </c>
      <c r="J3013" s="16" t="n">
        <v>3.1</v>
      </c>
      <c r="K3013" s="17" t="n">
        <v>190</v>
      </c>
      <c r="L3013" s="16" t="n">
        <v>1</v>
      </c>
      <c r="M3013" s="18" t="n">
        <v>3844313.32023826</v>
      </c>
      <c r="N3013" s="18" t="n">
        <v>4038426.63942172</v>
      </c>
      <c r="O3013" s="19" t="n">
        <v>194113.3191834595</v>
      </c>
      <c r="P3013" s="20" t="n">
        <v>0.05049362604279843</v>
      </c>
      <c r="Q3013" s="27">
        <f>IF(O3013&gt;0,O3013,"")</f>
        <v/>
      </c>
      <c r="R3013" s="28">
        <f>IF(O3013&gt;0,P3013,"")</f>
        <v/>
      </c>
    </row>
    <row r="3014">
      <c r="A3014" t="inlineStr">
        <is>
          <t>670060</t>
        </is>
      </c>
      <c r="B3014" t="inlineStr">
        <is>
          <t>Baylor Scott And White Medical Center Sunnyvale</t>
        </is>
      </c>
      <c r="C3014" t="inlineStr">
        <is>
          <t>Texas</t>
        </is>
      </c>
      <c r="D3014" t="inlineStr">
        <is>
          <t>TX</t>
        </is>
      </c>
      <c r="E3014" t="inlineStr">
        <is>
          <t>West South Central</t>
        </is>
      </c>
      <c r="F3014" t="inlineStr">
        <is>
          <t>IPPS</t>
        </is>
      </c>
      <c r="G3014" s="16" t="n">
        <v>0.9721</v>
      </c>
      <c r="H3014" s="16" t="n">
        <v>0.9404</v>
      </c>
      <c r="I3014" s="16" t="n">
        <v>1.6909</v>
      </c>
      <c r="J3014" s="16" t="n">
        <v>1.6805</v>
      </c>
      <c r="K3014" s="17" t="n">
        <v>854</v>
      </c>
      <c r="L3014" s="16" t="n">
        <v>1</v>
      </c>
      <c r="M3014" s="18" t="n">
        <v>9582289.824581552</v>
      </c>
      <c r="N3014" s="18" t="n">
        <v>9630400.767045962</v>
      </c>
      <c r="O3014" s="19" t="n">
        <v>48110.9424644094</v>
      </c>
      <c r="P3014" s="20" t="n">
        <v>0.005020818963437097</v>
      </c>
      <c r="Q3014" s="27">
        <f>IF(O3014&gt;0,O3014,"")</f>
        <v/>
      </c>
      <c r="R3014" s="28">
        <f>IF(O3014&gt;0,P3014,"")</f>
        <v/>
      </c>
    </row>
    <row r="3015">
      <c r="A3015" t="inlineStr">
        <is>
          <t>670062</t>
        </is>
      </c>
      <c r="B3015" t="inlineStr">
        <is>
          <t>Baylor Scott &amp; White Emergency Hospital</t>
        </is>
      </c>
      <c r="C3015" t="inlineStr">
        <is>
          <t>Texas</t>
        </is>
      </c>
      <c r="D3015" t="inlineStr">
        <is>
          <t>TX</t>
        </is>
      </c>
      <c r="E3015" t="inlineStr">
        <is>
          <t>West South Central</t>
        </is>
      </c>
      <c r="F3015" t="inlineStr">
        <is>
          <t>IPPS</t>
        </is>
      </c>
      <c r="G3015" s="16" t="n">
        <v>0.9721</v>
      </c>
      <c r="H3015" s="16" t="n">
        <v>0.9404</v>
      </c>
      <c r="I3015" s="16" t="n">
        <v>1.0753</v>
      </c>
      <c r="J3015" s="16" t="n">
        <v>1.0557</v>
      </c>
      <c r="K3015" s="17" t="n">
        <v>59</v>
      </c>
      <c r="L3015" s="16" t="n">
        <v>1</v>
      </c>
      <c r="M3015" s="18" t="n">
        <v>420993.2813338877</v>
      </c>
      <c r="N3015" s="18" t="n">
        <v>417965.5681936797</v>
      </c>
      <c r="O3015" s="19" t="n">
        <v>-3027.713140208041</v>
      </c>
      <c r="P3015" s="20" t="n">
        <v>-0.007191832445912069</v>
      </c>
      <c r="Q3015" s="27">
        <f>IF(O3015&gt;0,O3015,"")</f>
        <v/>
      </c>
      <c r="R3015" s="28">
        <f>IF(O3015&gt;0,P3015,"")</f>
        <v/>
      </c>
    </row>
    <row r="3016">
      <c r="A3016" t="inlineStr">
        <is>
          <t>670067</t>
        </is>
      </c>
      <c r="B3016" t="inlineStr">
        <is>
          <t>Baylor Scott And White Orthopedic And Spine Hospi</t>
        </is>
      </c>
      <c r="C3016" t="inlineStr">
        <is>
          <t>Texas</t>
        </is>
      </c>
      <c r="D3016" t="inlineStr">
        <is>
          <t>TX</t>
        </is>
      </c>
      <c r="E3016" t="inlineStr">
        <is>
          <t>West South Central</t>
        </is>
      </c>
      <c r="F3016" t="inlineStr">
        <is>
          <t>IPPS</t>
        </is>
      </c>
      <c r="G3016" s="16" t="n">
        <v>0.9748</v>
      </c>
      <c r="H3016" s="16" t="n">
        <v>0.9261</v>
      </c>
      <c r="I3016" s="16" t="n">
        <v>2.6094</v>
      </c>
      <c r="J3016" s="16" t="n">
        <v>2.6792</v>
      </c>
      <c r="K3016" s="17" t="n">
        <v>292</v>
      </c>
      <c r="L3016" s="16" t="n">
        <v>1</v>
      </c>
      <c r="M3016" s="18" t="n">
        <v>5064728.782357701</v>
      </c>
      <c r="N3016" s="18" t="n">
        <v>5201387.923795475</v>
      </c>
      <c r="O3016" s="19" t="n">
        <v>136659.1414377736</v>
      </c>
      <c r="P3016" s="20" t="n">
        <v>0.02698251916545014</v>
      </c>
      <c r="Q3016" s="27">
        <f>IF(O3016&gt;0,O3016,"")</f>
        <v/>
      </c>
      <c r="R3016" s="28">
        <f>IF(O3016&gt;0,P3016,"")</f>
        <v/>
      </c>
    </row>
    <row r="3017">
      <c r="A3017" t="inlineStr">
        <is>
          <t>670068</t>
        </is>
      </c>
      <c r="B3017" t="inlineStr">
        <is>
          <t>Texas Health Presbyterian Hospital Flower Mound</t>
        </is>
      </c>
      <c r="C3017" t="inlineStr">
        <is>
          <t>Texas</t>
        </is>
      </c>
      <c r="D3017" t="inlineStr">
        <is>
          <t>TX</t>
        </is>
      </c>
      <c r="E3017" t="inlineStr">
        <is>
          <t>West South Central</t>
        </is>
      </c>
      <c r="F3017" t="inlineStr">
        <is>
          <t>IPPS</t>
        </is>
      </c>
      <c r="G3017" s="16" t="n">
        <v>0.9721</v>
      </c>
      <c r="H3017" s="16" t="n">
        <v>0.9404</v>
      </c>
      <c r="I3017" s="16" t="n">
        <v>1.8359</v>
      </c>
      <c r="J3017" s="16" t="n">
        <v>1.8404</v>
      </c>
      <c r="K3017" s="17" t="n">
        <v>1295</v>
      </c>
      <c r="L3017" s="16" t="n">
        <v>1</v>
      </c>
      <c r="M3017" s="18" t="n">
        <v>15776559.4297712</v>
      </c>
      <c r="N3017" s="18" t="n">
        <v>15993001.06213123</v>
      </c>
      <c r="O3017" s="19" t="n">
        <v>216441.6323600244</v>
      </c>
      <c r="P3017" s="20" t="n">
        <v>0.01371919101395375</v>
      </c>
      <c r="Q3017" s="27">
        <f>IF(O3017&gt;0,O3017,"")</f>
        <v/>
      </c>
      <c r="R3017" s="28">
        <f>IF(O3017&gt;0,P3017,"")</f>
        <v/>
      </c>
    </row>
    <row r="3018">
      <c r="A3018" t="inlineStr">
        <is>
          <t>670069</t>
        </is>
      </c>
      <c r="B3018" t="inlineStr">
        <is>
          <t>Methodist Mckinney Hospital</t>
        </is>
      </c>
      <c r="C3018" t="inlineStr">
        <is>
          <t>Texas</t>
        </is>
      </c>
      <c r="D3018" t="inlineStr">
        <is>
          <t>TX</t>
        </is>
      </c>
      <c r="E3018" t="inlineStr">
        <is>
          <t>West South Central</t>
        </is>
      </c>
      <c r="F3018" t="inlineStr">
        <is>
          <t>IPPS</t>
        </is>
      </c>
      <c r="G3018" s="16" t="n">
        <v>0.9721</v>
      </c>
      <c r="H3018" s="16" t="n">
        <v>0.9404</v>
      </c>
      <c r="I3018" s="16" t="n">
        <v>2.3409</v>
      </c>
      <c r="J3018" s="16" t="n">
        <v>2.4047</v>
      </c>
      <c r="K3018" s="17" t="n">
        <v>93</v>
      </c>
      <c r="L3018" s="16" t="n">
        <v>1</v>
      </c>
      <c r="M3018" s="18" t="n">
        <v>1444638.942250697</v>
      </c>
      <c r="N3018" s="18" t="n">
        <v>1500692.89026137</v>
      </c>
      <c r="O3018" s="19" t="n">
        <v>56053.94801067258</v>
      </c>
      <c r="P3018" s="20" t="n">
        <v>0.03880135469928734</v>
      </c>
      <c r="Q3018" s="27">
        <f>IF(O3018&gt;0,O3018,"")</f>
        <v/>
      </c>
      <c r="R3018" s="28">
        <f>IF(O3018&gt;0,P3018,"")</f>
        <v/>
      </c>
    </row>
    <row r="3019">
      <c r="A3019" t="inlineStr">
        <is>
          <t>670071</t>
        </is>
      </c>
      <c r="B3019" t="inlineStr">
        <is>
          <t>Texas Health Heart &amp; Vascular Hospital Arlington</t>
        </is>
      </c>
      <c r="C3019" t="inlineStr">
        <is>
          <t>Texas</t>
        </is>
      </c>
      <c r="D3019" t="inlineStr">
        <is>
          <t>TX</t>
        </is>
      </c>
      <c r="E3019" t="inlineStr">
        <is>
          <t>West South Central</t>
        </is>
      </c>
      <c r="F3019" t="inlineStr">
        <is>
          <t>IPPS</t>
        </is>
      </c>
      <c r="G3019" s="16" t="n">
        <v>0.9748</v>
      </c>
      <c r="H3019" s="16" t="n">
        <v>0.9261</v>
      </c>
      <c r="I3019" s="16" t="n">
        <v>3.2046</v>
      </c>
      <c r="J3019" s="16" t="n">
        <v>3.2709</v>
      </c>
      <c r="K3019" s="17" t="n">
        <v>391</v>
      </c>
      <c r="L3019" s="16" t="n">
        <v>1</v>
      </c>
      <c r="M3019" s="18" t="n">
        <v>8328816.042413971</v>
      </c>
      <c r="N3019" s="18" t="n">
        <v>8503060.776342925</v>
      </c>
      <c r="O3019" s="19" t="n">
        <v>174244.7339289533</v>
      </c>
      <c r="P3019" s="20" t="n">
        <v>0.02092070866274666</v>
      </c>
      <c r="Q3019" s="27">
        <f>IF(O3019&gt;0,O3019,"")</f>
        <v/>
      </c>
      <c r="R3019" s="28">
        <f>IF(O3019&gt;0,P3019,"")</f>
        <v/>
      </c>
    </row>
    <row r="3020">
      <c r="A3020" t="inlineStr">
        <is>
          <t>670073</t>
        </is>
      </c>
      <c r="B3020" t="inlineStr">
        <is>
          <t>Methodist Hospital For Surgery</t>
        </is>
      </c>
      <c r="C3020" t="inlineStr">
        <is>
          <t>Texas</t>
        </is>
      </c>
      <c r="D3020" t="inlineStr">
        <is>
          <t>TX</t>
        </is>
      </c>
      <c r="E3020" t="inlineStr">
        <is>
          <t>West South Central</t>
        </is>
      </c>
      <c r="F3020" t="inlineStr">
        <is>
          <t>IPPS</t>
        </is>
      </c>
      <c r="G3020" s="16" t="n">
        <v>0.9721</v>
      </c>
      <c r="H3020" s="16" t="n">
        <v>0.9404</v>
      </c>
      <c r="I3020" s="16" t="n">
        <v>4.6029</v>
      </c>
      <c r="J3020" s="16" t="n">
        <v>4.59</v>
      </c>
      <c r="K3020" s="17" t="n">
        <v>255</v>
      </c>
      <c r="L3020" s="16" t="n">
        <v>1</v>
      </c>
      <c r="M3020" s="18" t="n">
        <v>7788704.508733026</v>
      </c>
      <c r="N3020" s="18" t="n">
        <v>7854179.800249691</v>
      </c>
      <c r="O3020" s="19" t="n">
        <v>65475.29151666537</v>
      </c>
      <c r="P3020" s="20" t="n">
        <v>0.008406441847068622</v>
      </c>
      <c r="Q3020" s="27">
        <f>IF(O3020&gt;0,O3020,"")</f>
        <v/>
      </c>
      <c r="R3020" s="28">
        <f>IF(O3020&gt;0,P3020,"")</f>
        <v/>
      </c>
    </row>
    <row r="3021">
      <c r="A3021" t="inlineStr">
        <is>
          <t>670075</t>
        </is>
      </c>
      <c r="B3021" t="inlineStr">
        <is>
          <t>St Luke'S Hospital At The Vintage</t>
        </is>
      </c>
      <c r="C3021" t="inlineStr">
        <is>
          <t>Texas</t>
        </is>
      </c>
      <c r="D3021" t="inlineStr">
        <is>
          <t>TX</t>
        </is>
      </c>
      <c r="E3021" t="inlineStr">
        <is>
          <t>West South Central</t>
        </is>
      </c>
      <c r="F3021" t="inlineStr">
        <is>
          <t>IPPS</t>
        </is>
      </c>
      <c r="G3021" s="16" t="n">
        <v>0.9721</v>
      </c>
      <c r="H3021" s="16" t="n">
        <v>0.9742</v>
      </c>
      <c r="I3021" s="16" t="n">
        <v>1.6859</v>
      </c>
      <c r="J3021" s="16" t="n">
        <v>1.6773</v>
      </c>
      <c r="K3021" s="17" t="n">
        <v>778</v>
      </c>
      <c r="L3021" s="16" t="n">
        <v>1</v>
      </c>
      <c r="M3021" s="18" t="n">
        <v>8703720.078032987</v>
      </c>
      <c r="N3021" s="18" t="n">
        <v>8947202.098117137</v>
      </c>
      <c r="O3021" s="19" t="n">
        <v>243482.0200841501</v>
      </c>
      <c r="P3021" s="20" t="n">
        <v>0.02797447733856536</v>
      </c>
      <c r="Q3021" s="27">
        <f>IF(O3021&gt;0,O3021,"")</f>
        <v/>
      </c>
      <c r="R3021" s="28">
        <f>IF(O3021&gt;0,P3021,"")</f>
        <v/>
      </c>
    </row>
    <row r="3022">
      <c r="A3022" t="inlineStr">
        <is>
          <t>670076</t>
        </is>
      </c>
      <c r="B3022" t="inlineStr">
        <is>
          <t>Baylor Scott And White Surgical Hospital At Sherma</t>
        </is>
      </c>
      <c r="C3022" t="inlineStr">
        <is>
          <t>Texas</t>
        </is>
      </c>
      <c r="D3022" t="inlineStr">
        <is>
          <t>TX</t>
        </is>
      </c>
      <c r="E3022" t="inlineStr">
        <is>
          <t>West South Central</t>
        </is>
      </c>
      <c r="F3022" t="inlineStr">
        <is>
          <t>IPPS</t>
        </is>
      </c>
      <c r="G3022" s="16" t="n">
        <v>0.9776</v>
      </c>
      <c r="H3022" s="16" t="n">
        <v>0.9287</v>
      </c>
      <c r="I3022" s="16" t="n">
        <v>1.9728</v>
      </c>
      <c r="J3022" s="16" t="n">
        <v>2.0191</v>
      </c>
      <c r="K3022" s="17" t="n">
        <v>91</v>
      </c>
      <c r="L3022" s="16" t="n">
        <v>1</v>
      </c>
      <c r="M3022" s="18" t="n">
        <v>1195425.079519297</v>
      </c>
      <c r="N3022" s="18" t="n">
        <v>1223667.880055593</v>
      </c>
      <c r="O3022" s="19" t="n">
        <v>28242.80053629563</v>
      </c>
      <c r="P3022" s="20" t="n">
        <v>0.02362573867669949</v>
      </c>
      <c r="Q3022" s="27">
        <f>IF(O3022&gt;0,O3022,"")</f>
        <v/>
      </c>
      <c r="R3022" s="28">
        <f>IF(O3022&gt;0,P3022,"")</f>
        <v/>
      </c>
    </row>
    <row r="3023">
      <c r="A3023" t="inlineStr">
        <is>
          <t>670077</t>
        </is>
      </c>
      <c r="B3023" t="inlineStr">
        <is>
          <t>Houston Methodist West Hospital</t>
        </is>
      </c>
      <c r="C3023" t="inlineStr">
        <is>
          <t>Texas</t>
        </is>
      </c>
      <c r="D3023" t="inlineStr">
        <is>
          <t>TX</t>
        </is>
      </c>
      <c r="E3023" t="inlineStr">
        <is>
          <t>West South Central</t>
        </is>
      </c>
      <c r="F3023" t="inlineStr">
        <is>
          <t>Rural Referral Center (RRC)</t>
        </is>
      </c>
      <c r="G3023" s="16" t="n">
        <v>0.9721</v>
      </c>
      <c r="H3023" s="16" t="n">
        <v>0.9742</v>
      </c>
      <c r="I3023" s="16" t="n">
        <v>1.8682</v>
      </c>
      <c r="J3023" s="16" t="n">
        <v>1.8664</v>
      </c>
      <c r="K3023" s="17" t="n">
        <v>3561</v>
      </c>
      <c r="L3023" s="16" t="n">
        <v>1</v>
      </c>
      <c r="M3023" s="18" t="n">
        <v>44145744.85634057</v>
      </c>
      <c r="N3023" s="18" t="n">
        <v>45569430.67508872</v>
      </c>
      <c r="O3023" s="19" t="n">
        <v>1423685.818748146</v>
      </c>
      <c r="P3023" s="20" t="n">
        <v>0.03224967261014886</v>
      </c>
      <c r="Q3023" s="27">
        <f>IF(O3023&gt;0,O3023,"")</f>
        <v/>
      </c>
      <c r="R3023" s="28">
        <f>IF(O3023&gt;0,P3023,"")</f>
        <v/>
      </c>
    </row>
    <row r="3024">
      <c r="A3024" t="inlineStr">
        <is>
          <t>670078</t>
        </is>
      </c>
      <c r="B3024" t="inlineStr">
        <is>
          <t>Baptist Neighborhood Hospital Thousand Oaks</t>
        </is>
      </c>
      <c r="C3024" t="inlineStr">
        <is>
          <t>Texas</t>
        </is>
      </c>
      <c r="D3024" t="inlineStr">
        <is>
          <t>TX</t>
        </is>
      </c>
      <c r="E3024" t="inlineStr">
        <is>
          <t>West South Central</t>
        </is>
      </c>
      <c r="F3024" t="inlineStr">
        <is>
          <t>IPPS</t>
        </is>
      </c>
      <c r="G3024" s="16" t="n">
        <v>0.9721</v>
      </c>
      <c r="H3024" s="16" t="n">
        <v>0.9235</v>
      </c>
      <c r="I3024" s="16" t="n">
        <v>1.1664</v>
      </c>
      <c r="J3024" s="16" t="n">
        <v>1.1471</v>
      </c>
      <c r="K3024" s="17" t="n">
        <v>137</v>
      </c>
      <c r="L3024" s="16" t="n">
        <v>1</v>
      </c>
      <c r="M3024" s="18" t="n">
        <v>1060380.141114029</v>
      </c>
      <c r="N3024" s="18" t="n">
        <v>1043082.804891785</v>
      </c>
      <c r="O3024" s="19" t="n">
        <v>-17297.33622224408</v>
      </c>
      <c r="P3024" s="20" t="n">
        <v>-0.01631239170895034</v>
      </c>
      <c r="Q3024" s="27">
        <f>IF(O3024&gt;0,O3024,"")</f>
        <v/>
      </c>
      <c r="R3024" s="28">
        <f>IF(O3024&gt;0,P3024,"")</f>
        <v/>
      </c>
    </row>
    <row r="3025">
      <c r="A3025" t="inlineStr">
        <is>
          <t>670080</t>
        </is>
      </c>
      <c r="B3025" t="inlineStr">
        <is>
          <t>Seton Medical Center Harker Heights</t>
        </is>
      </c>
      <c r="C3025" t="inlineStr">
        <is>
          <t>Texas</t>
        </is>
      </c>
      <c r="D3025" t="inlineStr">
        <is>
          <t>TX</t>
        </is>
      </c>
      <c r="E3025" t="inlineStr">
        <is>
          <t>West South Central</t>
        </is>
      </c>
      <c r="F3025" t="inlineStr">
        <is>
          <t>IPPS</t>
        </is>
      </c>
      <c r="G3025" s="16" t="n">
        <v>0.9721</v>
      </c>
      <c r="H3025" s="16" t="n">
        <v>0.9235</v>
      </c>
      <c r="I3025" s="16" t="n">
        <v>1.6241</v>
      </c>
      <c r="J3025" s="16" t="n">
        <v>1.6151</v>
      </c>
      <c r="K3025" s="17" t="n">
        <v>747</v>
      </c>
      <c r="L3025" s="16" t="n">
        <v>1</v>
      </c>
      <c r="M3025" s="18" t="n">
        <v>8050574.543582355</v>
      </c>
      <c r="N3025" s="18" t="n">
        <v>8007868.967704654</v>
      </c>
      <c r="O3025" s="19" t="n">
        <v>-42705.57587770093</v>
      </c>
      <c r="P3025" s="20" t="n">
        <v>-0.005304661878045011</v>
      </c>
      <c r="Q3025" s="27">
        <f>IF(O3025&gt;0,O3025,"")</f>
        <v/>
      </c>
      <c r="R3025" s="28">
        <f>IF(O3025&gt;0,P3025,"")</f>
        <v/>
      </c>
    </row>
    <row r="3026">
      <c r="A3026" t="inlineStr">
        <is>
          <t>670082</t>
        </is>
      </c>
      <c r="B3026" t="inlineStr">
        <is>
          <t>Baylor Scott And White  Medical Center  Mckinney</t>
        </is>
      </c>
      <c r="C3026" t="inlineStr">
        <is>
          <t>Texas</t>
        </is>
      </c>
      <c r="D3026" t="inlineStr">
        <is>
          <t>TX</t>
        </is>
      </c>
      <c r="E3026" t="inlineStr">
        <is>
          <t>West South Central</t>
        </is>
      </c>
      <c r="F3026" t="inlineStr">
        <is>
          <t>IPPS</t>
        </is>
      </c>
      <c r="G3026" s="16" t="n">
        <v>0.9721</v>
      </c>
      <c r="H3026" s="16" t="n">
        <v>0.9404</v>
      </c>
      <c r="I3026" s="16" t="n">
        <v>1.7585</v>
      </c>
      <c r="J3026" s="16" t="n">
        <v>1.7531</v>
      </c>
      <c r="K3026" s="17" t="n">
        <v>3008</v>
      </c>
      <c r="L3026" s="16" t="n">
        <v>1</v>
      </c>
      <c r="M3026" s="18" t="n">
        <v>35100533.06619564</v>
      </c>
      <c r="N3026" s="18" t="n">
        <v>35386083.23663185</v>
      </c>
      <c r="O3026" s="19" t="n">
        <v>285550.1704362109</v>
      </c>
      <c r="P3026" s="20" t="n">
        <v>0.008135208941063532</v>
      </c>
      <c r="Q3026" s="27">
        <f>IF(O3026&gt;0,O3026,"")</f>
        <v/>
      </c>
      <c r="R3026" s="28">
        <f>IF(O3026&gt;0,P3026,"")</f>
        <v/>
      </c>
    </row>
    <row r="3027">
      <c r="A3027" t="inlineStr">
        <is>
          <t>670085</t>
        </is>
      </c>
      <c r="B3027" t="inlineStr">
        <is>
          <t>Texas Health Harris Methodist Hospital Alliance</t>
        </is>
      </c>
      <c r="C3027" t="inlineStr">
        <is>
          <t>Texas</t>
        </is>
      </c>
      <c r="D3027" t="inlineStr">
        <is>
          <t>TX</t>
        </is>
      </c>
      <c r="E3027" t="inlineStr">
        <is>
          <t>West South Central</t>
        </is>
      </c>
      <c r="F3027" t="inlineStr">
        <is>
          <t>IPPS</t>
        </is>
      </c>
      <c r="G3027" s="16" t="n">
        <v>0.9748</v>
      </c>
      <c r="H3027" s="16" t="n">
        <v>0.9261</v>
      </c>
      <c r="I3027" s="16" t="n">
        <v>1.5717</v>
      </c>
      <c r="J3027" s="16" t="n">
        <v>1.562</v>
      </c>
      <c r="K3027" s="17" t="n">
        <v>1427</v>
      </c>
      <c r="L3027" s="16" t="n">
        <v>1</v>
      </c>
      <c r="M3027" s="18" t="n">
        <v>14908237.76507103</v>
      </c>
      <c r="N3027" s="18" t="n">
        <v>14819592.49496642</v>
      </c>
      <c r="O3027" s="19" t="n">
        <v>-88645.27010461129</v>
      </c>
      <c r="P3027" s="20" t="n">
        <v>-0.00594605958809572</v>
      </c>
      <c r="Q3027" s="27">
        <f>IF(O3027&gt;0,O3027,"")</f>
        <v/>
      </c>
      <c r="R3027" s="28">
        <f>IF(O3027&gt;0,P3027,"")</f>
        <v/>
      </c>
    </row>
    <row r="3028">
      <c r="A3028" t="inlineStr">
        <is>
          <t>670088</t>
        </is>
      </c>
      <c r="B3028" t="inlineStr">
        <is>
          <t>Baylor Scott &amp; White Medical Center- College Stati</t>
        </is>
      </c>
      <c r="C3028" t="inlineStr">
        <is>
          <t>Texas</t>
        </is>
      </c>
      <c r="D3028" t="inlineStr">
        <is>
          <t>TX</t>
        </is>
      </c>
      <c r="E3028" t="inlineStr">
        <is>
          <t>West South Central</t>
        </is>
      </c>
      <c r="F3028" t="inlineStr">
        <is>
          <t>Rural Referral Center (RRC)</t>
        </is>
      </c>
      <c r="G3028" s="16" t="n">
        <v>0.9721</v>
      </c>
      <c r="H3028" s="16" t="n">
        <v>0.9742</v>
      </c>
      <c r="I3028" s="16" t="n">
        <v>2.0612</v>
      </c>
      <c r="J3028" s="16" t="n">
        <v>2.0637</v>
      </c>
      <c r="K3028" s="17" t="n">
        <v>2180</v>
      </c>
      <c r="L3028" s="16" t="n">
        <v>1</v>
      </c>
      <c r="M3028" s="18" t="n">
        <v>29817424.95571898</v>
      </c>
      <c r="N3028" s="18" t="n">
        <v>30846078.61050701</v>
      </c>
      <c r="O3028" s="19" t="n">
        <v>1028653.654788032</v>
      </c>
      <c r="P3028" s="20" t="n">
        <v>0.0344984067643553</v>
      </c>
      <c r="Q3028" s="27">
        <f>IF(O3028&gt;0,O3028,"")</f>
        <v/>
      </c>
      <c r="R3028" s="28">
        <f>IF(O3028&gt;0,P3028,"")</f>
        <v/>
      </c>
    </row>
    <row r="3029">
      <c r="A3029" t="inlineStr">
        <is>
          <t>670090</t>
        </is>
      </c>
      <c r="B3029" t="inlineStr">
        <is>
          <t>Crescent Medical Center Lancaster</t>
        </is>
      </c>
      <c r="C3029" t="inlineStr">
        <is>
          <t>Texas</t>
        </is>
      </c>
      <c r="D3029" t="inlineStr">
        <is>
          <t>TX</t>
        </is>
      </c>
      <c r="E3029" t="inlineStr">
        <is>
          <t>West South Central</t>
        </is>
      </c>
      <c r="F3029" t="inlineStr">
        <is>
          <t>IPPS</t>
        </is>
      </c>
      <c r="G3029" s="16" t="n">
        <v>0.9721</v>
      </c>
      <c r="H3029" s="16" t="n">
        <v>0.9404</v>
      </c>
      <c r="I3029" s="16" t="n">
        <v>1.4558</v>
      </c>
      <c r="J3029" s="16" t="n">
        <v>1.4461</v>
      </c>
      <c r="K3029" s="17" t="n">
        <v>218</v>
      </c>
      <c r="L3029" s="16" t="n">
        <v>1</v>
      </c>
      <c r="M3029" s="18" t="n">
        <v>2105967.749395289</v>
      </c>
      <c r="N3029" s="18" t="n">
        <v>2115450.135582686</v>
      </c>
      <c r="O3029" s="19" t="n">
        <v>9482.386187397409</v>
      </c>
      <c r="P3029" s="20" t="n">
        <v>0.004502626495643249</v>
      </c>
      <c r="Q3029" s="27">
        <f>IF(O3029&gt;0,O3029,"")</f>
        <v/>
      </c>
      <c r="R3029" s="28">
        <f>IF(O3029&gt;0,P3029,"")</f>
        <v/>
      </c>
    </row>
    <row r="3030">
      <c r="A3030" t="inlineStr">
        <is>
          <t>670098</t>
        </is>
      </c>
      <c r="B3030" t="inlineStr">
        <is>
          <t>Resolute Health Hospital</t>
        </is>
      </c>
      <c r="C3030" t="inlineStr">
        <is>
          <t>Texas</t>
        </is>
      </c>
      <c r="D3030" t="inlineStr">
        <is>
          <t>TX</t>
        </is>
      </c>
      <c r="E3030" t="inlineStr">
        <is>
          <t>West South Central</t>
        </is>
      </c>
      <c r="F3030" t="inlineStr">
        <is>
          <t>IPPS</t>
        </is>
      </c>
      <c r="G3030" s="16" t="n">
        <v>0.9721</v>
      </c>
      <c r="H3030" s="16" t="n">
        <v>0.9235</v>
      </c>
      <c r="I3030" s="16" t="n">
        <v>1.617</v>
      </c>
      <c r="J3030" s="16" t="n">
        <v>1.608</v>
      </c>
      <c r="K3030" s="17" t="n">
        <v>1201</v>
      </c>
      <c r="L3030" s="16" t="n">
        <v>1</v>
      </c>
      <c r="M3030" s="18" t="n">
        <v>12886842.91866823</v>
      </c>
      <c r="N3030" s="18" t="n">
        <v>12818168.93676949</v>
      </c>
      <c r="O3030" s="19" t="n">
        <v>-68673.98189873807</v>
      </c>
      <c r="P3030" s="20" t="n">
        <v>-0.005328999688453958</v>
      </c>
      <c r="Q3030" s="27">
        <f>IF(O3030&gt;0,O3030,"")</f>
        <v/>
      </c>
      <c r="R3030" s="28">
        <f>IF(O3030&gt;0,P3030,"")</f>
        <v/>
      </c>
    </row>
    <row r="3031">
      <c r="A3031" t="inlineStr">
        <is>
          <t>670102</t>
        </is>
      </c>
      <c r="B3031" t="inlineStr">
        <is>
          <t>Ad Hospital East, Llc</t>
        </is>
      </c>
      <c r="C3031" t="inlineStr">
        <is>
          <t>Texas</t>
        </is>
      </c>
      <c r="D3031" t="inlineStr">
        <is>
          <t>TX</t>
        </is>
      </c>
      <c r="E3031" t="inlineStr">
        <is>
          <t>West South Central</t>
        </is>
      </c>
      <c r="F3031" t="inlineStr">
        <is>
          <t>IPPS</t>
        </is>
      </c>
      <c r="G3031" s="16" t="n">
        <v>0.9721</v>
      </c>
      <c r="H3031" s="16" t="n">
        <v>0.9742</v>
      </c>
      <c r="I3031" s="16" t="n">
        <v>1.644</v>
      </c>
      <c r="J3031" s="16" t="n">
        <v>1.6496</v>
      </c>
      <c r="K3031" s="17" t="n">
        <v>85</v>
      </c>
      <c r="L3031" s="16" t="n">
        <v>1</v>
      </c>
      <c r="M3031" s="18" t="n">
        <v>927287.1604392227</v>
      </c>
      <c r="N3031" s="18" t="n">
        <v>961378.6581887194</v>
      </c>
      <c r="O3031" s="19" t="n">
        <v>34091.49774949672</v>
      </c>
      <c r="P3031" s="20" t="n">
        <v>0.03676476846001922</v>
      </c>
      <c r="Q3031" s="27">
        <f>IF(O3031&gt;0,O3031,"")</f>
        <v/>
      </c>
      <c r="R3031" s="28">
        <f>IF(O3031&gt;0,P3031,"")</f>
        <v/>
      </c>
    </row>
    <row r="3032">
      <c r="A3032" t="inlineStr">
        <is>
          <t>670103</t>
        </is>
      </c>
      <c r="B3032" t="inlineStr">
        <is>
          <t>Medical City Alliance</t>
        </is>
      </c>
      <c r="C3032" t="inlineStr">
        <is>
          <t>Texas</t>
        </is>
      </c>
      <c r="D3032" t="inlineStr">
        <is>
          <t>TX</t>
        </is>
      </c>
      <c r="E3032" t="inlineStr">
        <is>
          <t>West South Central</t>
        </is>
      </c>
      <c r="F3032" t="inlineStr">
        <is>
          <t>IPPS</t>
        </is>
      </c>
      <c r="G3032" s="16" t="n">
        <v>0.9748</v>
      </c>
      <c r="H3032" s="16" t="n">
        <v>0.9261</v>
      </c>
      <c r="I3032" s="16" t="n">
        <v>1.7819</v>
      </c>
      <c r="J3032" s="16" t="n">
        <v>1.7727</v>
      </c>
      <c r="K3032" s="17" t="n">
        <v>935</v>
      </c>
      <c r="L3032" s="16" t="n">
        <v>1</v>
      </c>
      <c r="M3032" s="18" t="n">
        <v>11074589.13448819</v>
      </c>
      <c r="N3032" s="18" t="n">
        <v>11019911.69964217</v>
      </c>
      <c r="O3032" s="19" t="n">
        <v>-54677.43484601937</v>
      </c>
      <c r="P3032" s="20" t="n">
        <v>-0.004937197595506667</v>
      </c>
      <c r="Q3032" s="27">
        <f>IF(O3032&gt;0,O3032,"")</f>
        <v/>
      </c>
      <c r="R3032" s="28">
        <f>IF(O3032&gt;0,P3032,"")</f>
        <v/>
      </c>
    </row>
    <row r="3033">
      <c r="A3033" t="inlineStr">
        <is>
          <t>670106</t>
        </is>
      </c>
      <c r="B3033" t="inlineStr">
        <is>
          <t>Hca Houston Healthcare Pearland</t>
        </is>
      </c>
      <c r="C3033" t="inlineStr">
        <is>
          <t>Texas</t>
        </is>
      </c>
      <c r="D3033" t="inlineStr">
        <is>
          <t>TX</t>
        </is>
      </c>
      <c r="E3033" t="inlineStr">
        <is>
          <t>West South Central</t>
        </is>
      </c>
      <c r="F3033" t="inlineStr">
        <is>
          <t>IPPS</t>
        </is>
      </c>
      <c r="G3033" s="16" t="n">
        <v>0.9721</v>
      </c>
      <c r="H3033" s="16" t="n">
        <v>0.9742</v>
      </c>
      <c r="I3033" s="16" t="n">
        <v>1.8255</v>
      </c>
      <c r="J3033" s="16" t="n">
        <v>1.8226</v>
      </c>
      <c r="K3033" s="17" t="n">
        <v>525</v>
      </c>
      <c r="L3033" s="16" t="n">
        <v>1</v>
      </c>
      <c r="M3033" s="18" t="n">
        <v>6359670.985225745</v>
      </c>
      <c r="N3033" s="18" t="n">
        <v>6560660.621952909</v>
      </c>
      <c r="O3033" s="19" t="n">
        <v>200989.6367271645</v>
      </c>
      <c r="P3033" s="20" t="n">
        <v>0.03160377906248402</v>
      </c>
      <c r="Q3033" s="27">
        <f>IF(O3033&gt;0,O3033,"")</f>
        <v/>
      </c>
      <c r="R3033" s="28">
        <f>IF(O3033&gt;0,P3033,"")</f>
        <v/>
      </c>
    </row>
    <row r="3034">
      <c r="A3034" t="inlineStr">
        <is>
          <t>670107</t>
        </is>
      </c>
      <c r="B3034" t="inlineStr">
        <is>
          <t>Baylor Scott And White Emergency Hospital</t>
        </is>
      </c>
      <c r="C3034" t="inlineStr">
        <is>
          <t>Texas</t>
        </is>
      </c>
      <c r="D3034" t="inlineStr">
        <is>
          <t>TX</t>
        </is>
      </c>
      <c r="E3034" t="inlineStr">
        <is>
          <t>West South Central</t>
        </is>
      </c>
      <c r="F3034" t="inlineStr">
        <is>
          <t>IPPS</t>
        </is>
      </c>
      <c r="G3034" s="16" t="n">
        <v>0.9748</v>
      </c>
      <c r="H3034" s="16" t="n">
        <v>0.9261</v>
      </c>
      <c r="I3034" s="16" t="n">
        <v>1.0973</v>
      </c>
      <c r="J3034" s="16" t="n">
        <v>1.076</v>
      </c>
      <c r="K3034" s="17" t="n">
        <v>27</v>
      </c>
      <c r="L3034" s="16" t="n">
        <v>1</v>
      </c>
      <c r="M3034" s="18" t="n">
        <v>196934.5103579549</v>
      </c>
      <c r="N3034" s="18" t="n">
        <v>193155.5958767417</v>
      </c>
      <c r="O3034" s="19" t="n">
        <v>-3778.9144812132</v>
      </c>
      <c r="P3034" s="20" t="n">
        <v>-0.01918868599690586</v>
      </c>
      <c r="Q3034" s="27">
        <f>IF(O3034&gt;0,O3034,"")</f>
        <v/>
      </c>
      <c r="R3034" s="28">
        <f>IF(O3034&gt;0,P3034,"")</f>
        <v/>
      </c>
    </row>
    <row r="3035">
      <c r="A3035" t="inlineStr">
        <is>
          <t>670108</t>
        </is>
      </c>
      <c r="B3035" t="inlineStr">
        <is>
          <t>Baylor Scott &amp; White Medical Center - Marble Falls</t>
        </is>
      </c>
      <c r="C3035" t="inlineStr">
        <is>
          <t>Texas</t>
        </is>
      </c>
      <c r="D3035" t="inlineStr">
        <is>
          <t>TX</t>
        </is>
      </c>
      <c r="E3035" t="inlineStr">
        <is>
          <t>West South Central</t>
        </is>
      </c>
      <c r="F3035" t="inlineStr">
        <is>
          <t>Sole Community Hospital (SCH)</t>
        </is>
      </c>
      <c r="G3035" s="16" t="n">
        <v>0.9721</v>
      </c>
      <c r="H3035" s="16" t="n">
        <v>0.9235</v>
      </c>
      <c r="I3035" s="16" t="n">
        <v>1.4583</v>
      </c>
      <c r="J3035" s="16" t="n">
        <v>1.4459</v>
      </c>
      <c r="K3035" s="17" t="n">
        <v>789</v>
      </c>
      <c r="L3035" s="16" t="n">
        <v>1</v>
      </c>
      <c r="M3035" s="18" t="n">
        <v>7635146.710519973</v>
      </c>
      <c r="N3035" s="18" t="n">
        <v>7572027.807164</v>
      </c>
      <c r="O3035" s="19" t="n">
        <v>-63118.90335597284</v>
      </c>
      <c r="P3035" s="20" t="n">
        <v>-0.008266888083369164</v>
      </c>
      <c r="Q3035" s="27">
        <f>IF(O3035&gt;0,O3035,"")</f>
        <v/>
      </c>
      <c r="R3035" s="28">
        <f>IF(O3035&gt;0,P3035,"")</f>
        <v/>
      </c>
    </row>
    <row r="3036">
      <c r="A3036" t="inlineStr">
        <is>
          <t>670109</t>
        </is>
      </c>
      <c r="B3036" t="inlineStr">
        <is>
          <t>Baytown Medical Center Lp</t>
        </is>
      </c>
      <c r="C3036" t="inlineStr">
        <is>
          <t>Texas</t>
        </is>
      </c>
      <c r="D3036" t="inlineStr">
        <is>
          <t>TX</t>
        </is>
      </c>
      <c r="E3036" t="inlineStr">
        <is>
          <t>West South Central</t>
        </is>
      </c>
      <c r="F3036" t="inlineStr">
        <is>
          <t>IPPS</t>
        </is>
      </c>
      <c r="G3036" s="16" t="n">
        <v>0.9721</v>
      </c>
      <c r="H3036" s="16" t="n">
        <v>0.9742</v>
      </c>
      <c r="I3036" s="16" t="n">
        <v>1.9393</v>
      </c>
      <c r="J3036" s="16" t="n">
        <v>1.9634</v>
      </c>
      <c r="K3036" s="17" t="n">
        <v>42</v>
      </c>
      <c r="L3036" s="16" t="n">
        <v>1</v>
      </c>
      <c r="M3036" s="18" t="n">
        <v>540490.1645203303</v>
      </c>
      <c r="N3036" s="18" t="n">
        <v>565398.9274725048</v>
      </c>
      <c r="O3036" s="19" t="n">
        <v>24908.76295217453</v>
      </c>
      <c r="P3036" s="20" t="n">
        <v>0.04608550642966898</v>
      </c>
      <c r="Q3036" s="27">
        <f>IF(O3036&gt;0,O3036,"")</f>
        <v/>
      </c>
      <c r="R3036" s="28">
        <f>IF(O3036&gt;0,P3036,"")</f>
        <v/>
      </c>
    </row>
    <row r="3037">
      <c r="A3037" t="inlineStr">
        <is>
          <t>670112</t>
        </is>
      </c>
      <c r="B3037" t="inlineStr">
        <is>
          <t>Legent Orthopedic + Spine</t>
        </is>
      </c>
      <c r="C3037" t="inlineStr">
        <is>
          <t>Texas</t>
        </is>
      </c>
      <c r="D3037" t="inlineStr">
        <is>
          <t>TX</t>
        </is>
      </c>
      <c r="E3037" t="inlineStr">
        <is>
          <t>West South Central</t>
        </is>
      </c>
      <c r="F3037" t="inlineStr">
        <is>
          <t>IPPS</t>
        </is>
      </c>
      <c r="G3037" s="16" t="n">
        <v>0.9721</v>
      </c>
      <c r="H3037" s="16" t="n">
        <v>0.9235</v>
      </c>
      <c r="I3037" s="16" t="n">
        <v>3.5611</v>
      </c>
      <c r="J3037" s="16" t="n">
        <v>3.5926</v>
      </c>
      <c r="K3037" s="17" t="n">
        <v>97</v>
      </c>
      <c r="L3037" s="16" t="n">
        <v>1</v>
      </c>
      <c r="M3037" s="18" t="n">
        <v>2292183.653806292</v>
      </c>
      <c r="N3037" s="18" t="n">
        <v>2313010.152742269</v>
      </c>
      <c r="O3037" s="19" t="n">
        <v>20826.49893597653</v>
      </c>
      <c r="P3037" s="20" t="n">
        <v>0.009085877085543748</v>
      </c>
      <c r="Q3037" s="27">
        <f>IF(O3037&gt;0,O3037,"")</f>
        <v/>
      </c>
      <c r="R3037" s="28">
        <f>IF(O3037&gt;0,P3037,"")</f>
        <v/>
      </c>
    </row>
    <row r="3038">
      <c r="A3038" t="inlineStr">
        <is>
          <t>670120</t>
        </is>
      </c>
      <c r="B3038" t="inlineStr">
        <is>
          <t>The Hospitals Of Providence Transmountain Campus</t>
        </is>
      </c>
      <c r="C3038" t="inlineStr">
        <is>
          <t>Texas</t>
        </is>
      </c>
      <c r="D3038" t="inlineStr">
        <is>
          <t>TX</t>
        </is>
      </c>
      <c r="E3038" t="inlineStr">
        <is>
          <t>West South Central</t>
        </is>
      </c>
      <c r="F3038" t="inlineStr">
        <is>
          <t>IPPS</t>
        </is>
      </c>
      <c r="G3038" s="16" t="n">
        <v>0.9721</v>
      </c>
      <c r="H3038" s="16" t="n">
        <v>0.9235</v>
      </c>
      <c r="I3038" s="16" t="n">
        <v>1.7626</v>
      </c>
      <c r="J3038" s="16" t="n">
        <v>1.7613</v>
      </c>
      <c r="K3038" s="17" t="n">
        <v>1044</v>
      </c>
      <c r="L3038" s="16" t="n">
        <v>1</v>
      </c>
      <c r="M3038" s="18" t="n">
        <v>12210902.73612238</v>
      </c>
      <c r="N3038" s="18" t="n">
        <v>12204802.97826993</v>
      </c>
      <c r="O3038" s="19" t="n">
        <v>-6099.757852453738</v>
      </c>
      <c r="P3038" s="20" t="n">
        <v>-0.0004995337350783567</v>
      </c>
      <c r="Q3038" s="27">
        <f>IF(O3038&gt;0,O3038,"")</f>
        <v/>
      </c>
      <c r="R3038" s="28">
        <f>IF(O3038&gt;0,P3038,"")</f>
        <v/>
      </c>
    </row>
    <row r="3039">
      <c r="A3039" t="inlineStr">
        <is>
          <t>670122</t>
        </is>
      </c>
      <c r="B3039" t="inlineStr">
        <is>
          <t>Houston Methodist The Woodlands Hospital</t>
        </is>
      </c>
      <c r="C3039" t="inlineStr">
        <is>
          <t>Texas</t>
        </is>
      </c>
      <c r="D3039" t="inlineStr">
        <is>
          <t>TX</t>
        </is>
      </c>
      <c r="E3039" t="inlineStr">
        <is>
          <t>West South Central</t>
        </is>
      </c>
      <c r="F3039" t="inlineStr">
        <is>
          <t>Rural Referral Center (RRC)</t>
        </is>
      </c>
      <c r="G3039" s="16" t="n">
        <v>0.9721</v>
      </c>
      <c r="H3039" s="16" t="n">
        <v>0.9742</v>
      </c>
      <c r="I3039" s="16" t="n">
        <v>1.8662</v>
      </c>
      <c r="J3039" s="16" t="n">
        <v>1.8629</v>
      </c>
      <c r="K3039" s="17" t="n">
        <v>5311</v>
      </c>
      <c r="L3039" s="16" t="n">
        <v>1</v>
      </c>
      <c r="M3039" s="18" t="n">
        <v>65770023.04271375</v>
      </c>
      <c r="N3039" s="18" t="n">
        <v>67836392.97745261</v>
      </c>
      <c r="O3039" s="19" t="n">
        <v>2066369.93473886</v>
      </c>
      <c r="P3039" s="20" t="n">
        <v>0.03141811176494304</v>
      </c>
      <c r="Q3039" s="27">
        <f>IF(O3039&gt;0,O3039,"")</f>
        <v/>
      </c>
      <c r="R3039" s="28">
        <f>IF(O3039&gt;0,P3039,"")</f>
        <v/>
      </c>
    </row>
    <row r="3040">
      <c r="A3040" t="inlineStr">
        <is>
          <t>670124</t>
        </is>
      </c>
      <c r="B3040" t="inlineStr">
        <is>
          <t>The Hospitals Of Providence Horizon City Campus</t>
        </is>
      </c>
      <c r="C3040" t="inlineStr">
        <is>
          <t>Texas</t>
        </is>
      </c>
      <c r="D3040" t="inlineStr">
        <is>
          <t>TX</t>
        </is>
      </c>
      <c r="E3040" t="inlineStr">
        <is>
          <t>West South Central</t>
        </is>
      </c>
      <c r="F3040" t="inlineStr">
        <is>
          <t>IPPS</t>
        </is>
      </c>
      <c r="G3040" s="16" t="n">
        <v>0.9721</v>
      </c>
      <c r="H3040" s="16" t="n">
        <v>0.9235</v>
      </c>
      <c r="I3040" s="16" t="n">
        <v>1.3071</v>
      </c>
      <c r="J3040" s="16" t="n">
        <v>1.289</v>
      </c>
      <c r="K3040" s="17" t="n">
        <v>60</v>
      </c>
      <c r="L3040" s="16" t="n">
        <v>1</v>
      </c>
      <c r="M3040" s="18" t="n">
        <v>520419.5137012057</v>
      </c>
      <c r="N3040" s="18" t="n">
        <v>513335.272829106</v>
      </c>
      <c r="O3040" s="19" t="n">
        <v>-7084.240872099646</v>
      </c>
      <c r="P3040" s="20" t="n">
        <v>-0.01361255811050737</v>
      </c>
      <c r="Q3040" s="27">
        <f>IF(O3040&gt;0,O3040,"")</f>
        <v/>
      </c>
      <c r="R3040" s="28">
        <f>IF(O3040&gt;0,P3040,"")</f>
        <v/>
      </c>
    </row>
    <row r="3041">
      <c r="A3041" t="inlineStr">
        <is>
          <t>670128</t>
        </is>
      </c>
      <c r="B3041" t="inlineStr">
        <is>
          <t>Baylor Scott &amp; White Medical Center – Pflugerville</t>
        </is>
      </c>
      <c r="C3041" t="inlineStr">
        <is>
          <t>Texas</t>
        </is>
      </c>
      <c r="D3041" t="inlineStr">
        <is>
          <t>TX</t>
        </is>
      </c>
      <c r="E3041" t="inlineStr">
        <is>
          <t>West South Central</t>
        </is>
      </c>
      <c r="F3041" t="inlineStr">
        <is>
          <t>IPPS</t>
        </is>
      </c>
      <c r="G3041" s="16" t="n">
        <v>0.9721</v>
      </c>
      <c r="H3041" s="16" t="n">
        <v>0.9235</v>
      </c>
      <c r="I3041" s="16" t="n">
        <v>1.4778</v>
      </c>
      <c r="J3041" s="16" t="n">
        <v>1.4697</v>
      </c>
      <c r="K3041" s="17" t="n">
        <v>223</v>
      </c>
      <c r="L3041" s="16" t="n">
        <v>1</v>
      </c>
      <c r="M3041" s="18" t="n">
        <v>2186825.013242089</v>
      </c>
      <c r="N3041" s="18" t="n">
        <v>2175356.783764636</v>
      </c>
      <c r="O3041" s="19" t="n">
        <v>-11468.22947745305</v>
      </c>
      <c r="P3041" s="20" t="n">
        <v>-0.005244237379766733</v>
      </c>
      <c r="Q3041" s="27">
        <f>IF(O3041&gt;0,O3041,"")</f>
        <v/>
      </c>
      <c r="R3041" s="28">
        <f>IF(O3041&gt;0,P3041,"")</f>
        <v/>
      </c>
    </row>
    <row r="3042">
      <c r="A3042" t="inlineStr">
        <is>
          <t>670131</t>
        </is>
      </c>
      <c r="B3042" t="inlineStr">
        <is>
          <t>Baylor Scott &amp; White Medical Center – Buda</t>
        </is>
      </c>
      <c r="C3042" t="inlineStr">
        <is>
          <t>Texas</t>
        </is>
      </c>
      <c r="D3042" t="inlineStr">
        <is>
          <t>TX</t>
        </is>
      </c>
      <c r="E3042" t="inlineStr">
        <is>
          <t>West South Central</t>
        </is>
      </c>
      <c r="F3042" t="inlineStr">
        <is>
          <t>IPPS</t>
        </is>
      </c>
      <c r="G3042" s="16" t="n">
        <v>0.9721</v>
      </c>
      <c r="H3042" s="16" t="n">
        <v>0.9235</v>
      </c>
      <c r="I3042" s="16" t="n">
        <v>1.3373</v>
      </c>
      <c r="J3042" s="16" t="n">
        <v>1.3237</v>
      </c>
      <c r="K3042" s="17" t="n">
        <v>92</v>
      </c>
      <c r="L3042" s="16" t="n">
        <v>1</v>
      </c>
      <c r="M3042" s="18" t="n">
        <v>816413.5037089899</v>
      </c>
      <c r="N3042" s="18" t="n">
        <v>808303.2694496724</v>
      </c>
      <c r="O3042" s="19" t="n">
        <v>-8110.234259317513</v>
      </c>
      <c r="P3042" s="20" t="n">
        <v>-0.009933978581285691</v>
      </c>
      <c r="Q3042" s="27">
        <f>IF(O3042&gt;0,O3042,"")</f>
        <v/>
      </c>
      <c r="R3042" s="28">
        <f>IF(O3042&gt;0,P3042,"")</f>
        <v/>
      </c>
    </row>
    <row r="3043">
      <c r="A3043" t="inlineStr">
        <is>
          <t>670132</t>
        </is>
      </c>
      <c r="B3043" t="inlineStr">
        <is>
          <t>Methodist Southlake Medical Center</t>
        </is>
      </c>
      <c r="C3043" t="inlineStr">
        <is>
          <t>Texas</t>
        </is>
      </c>
      <c r="D3043" t="inlineStr">
        <is>
          <t>TX</t>
        </is>
      </c>
      <c r="E3043" t="inlineStr">
        <is>
          <t>West South Central</t>
        </is>
      </c>
      <c r="F3043" t="inlineStr">
        <is>
          <t>IPPS</t>
        </is>
      </c>
      <c r="G3043" s="16" t="n">
        <v>0.9748</v>
      </c>
      <c r="H3043" s="16" t="n">
        <v>0.9261</v>
      </c>
      <c r="I3043" s="16" t="n">
        <v>1.5946</v>
      </c>
      <c r="J3043" s="16" t="n">
        <v>1.587</v>
      </c>
      <c r="K3043" s="17" t="n">
        <v>103</v>
      </c>
      <c r="L3043" s="16" t="n">
        <v>1</v>
      </c>
      <c r="M3043" s="18" t="n">
        <v>1091746.149043608</v>
      </c>
      <c r="N3043" s="18" t="n">
        <v>1086789.441608429</v>
      </c>
      <c r="O3043" s="19" t="n">
        <v>-4956.707435178803</v>
      </c>
      <c r="P3043" s="20" t="n">
        <v>-0.004540164798860049</v>
      </c>
      <c r="Q3043" s="27">
        <f>IF(O3043&gt;0,O3043,"")</f>
        <v/>
      </c>
      <c r="R3043" s="28">
        <f>IF(O3043&gt;0,P3043,"")</f>
        <v/>
      </c>
    </row>
    <row r="3044">
      <c r="A3044" t="inlineStr">
        <is>
          <t>670134</t>
        </is>
      </c>
      <c r="B3044" t="inlineStr">
        <is>
          <t>Altus Lumberton Hospital</t>
        </is>
      </c>
      <c r="C3044" t="inlineStr">
        <is>
          <t>Texas</t>
        </is>
      </c>
      <c r="D3044" t="inlineStr">
        <is>
          <t>TX</t>
        </is>
      </c>
      <c r="E3044" t="inlineStr">
        <is>
          <t>West South Central</t>
        </is>
      </c>
      <c r="F3044" t="inlineStr">
        <is>
          <t>IPPS</t>
        </is>
      </c>
      <c r="G3044" s="16" t="n">
        <v>0.9721</v>
      </c>
      <c r="H3044" s="16" t="n">
        <v>0.9235</v>
      </c>
      <c r="I3044" s="16" t="n">
        <v>1.0027</v>
      </c>
      <c r="J3044" s="16" t="n">
        <v>0.9824000000000001</v>
      </c>
      <c r="K3044" s="17" t="n">
        <v>47</v>
      </c>
      <c r="L3044" s="16" t="n">
        <v>1</v>
      </c>
      <c r="M3044" s="18" t="n">
        <v>312724.8409997367</v>
      </c>
      <c r="N3044" s="18" t="n">
        <v>306466.6005337955</v>
      </c>
      <c r="O3044" s="19" t="n">
        <v>-6258.240465941199</v>
      </c>
      <c r="P3044" s="20" t="n">
        <v>-0.02001197105396072</v>
      </c>
      <c r="Q3044" s="27">
        <f>IF(O3044&gt;0,O3044,"")</f>
        <v/>
      </c>
      <c r="R3044" s="28">
        <f>IF(O3044&gt;0,P3044,"")</f>
        <v/>
      </c>
    </row>
    <row r="3045">
      <c r="A3045" t="inlineStr">
        <is>
          <t>670135</t>
        </is>
      </c>
      <c r="B3045" t="inlineStr">
        <is>
          <t>Altus Houston Hospital, Lp</t>
        </is>
      </c>
      <c r="C3045" t="inlineStr">
        <is>
          <t>Texas</t>
        </is>
      </c>
      <c r="D3045" t="inlineStr">
        <is>
          <t>TX</t>
        </is>
      </c>
      <c r="E3045" t="inlineStr">
        <is>
          <t>West South Central</t>
        </is>
      </c>
      <c r="F3045" t="inlineStr">
        <is>
          <t>IPPS</t>
        </is>
      </c>
      <c r="G3045" s="16" t="n">
        <v>0.9721</v>
      </c>
      <c r="H3045" s="16" t="n">
        <v>0.9742</v>
      </c>
      <c r="I3045" s="16" t="n">
        <v>4.7075</v>
      </c>
      <c r="J3045" s="16" t="n">
        <v>5.0144</v>
      </c>
      <c r="K3045" s="17" t="n">
        <v>14</v>
      </c>
      <c r="L3045" s="16" t="n">
        <v>1</v>
      </c>
      <c r="M3045" s="18" t="n">
        <v>437332.619928059</v>
      </c>
      <c r="N3045" s="18" t="n">
        <v>481331.0892530183</v>
      </c>
      <c r="O3045" s="19" t="n">
        <v>43998.46932495933</v>
      </c>
      <c r="P3045" s="20" t="n">
        <v>0.1006064201938494</v>
      </c>
      <c r="Q3045" s="27">
        <f>IF(O3045&gt;0,O3045,"")</f>
        <v/>
      </c>
      <c r="R3045" s="28">
        <f>IF(O3045&gt;0,P3045,"")</f>
        <v/>
      </c>
    </row>
    <row r="3046">
      <c r="A3046" t="inlineStr">
        <is>
          <t>670136</t>
        </is>
      </c>
      <c r="B3046" t="inlineStr">
        <is>
          <t>Baylor Scott &amp; White Medical Center- Austin</t>
        </is>
      </c>
      <c r="C3046" t="inlineStr">
        <is>
          <t>Texas</t>
        </is>
      </c>
      <c r="D3046" t="inlineStr">
        <is>
          <t>TX</t>
        </is>
      </c>
      <c r="E3046" t="inlineStr">
        <is>
          <t>West South Central</t>
        </is>
      </c>
      <c r="F3046" t="inlineStr">
        <is>
          <t>IPPS</t>
        </is>
      </c>
      <c r="G3046" s="16" t="n">
        <v>0.9721</v>
      </c>
      <c r="H3046" s="16" t="n">
        <v>0.9235</v>
      </c>
      <c r="I3046" s="16" t="n">
        <v>1.3683</v>
      </c>
      <c r="J3046" s="16" t="n">
        <v>1.3611</v>
      </c>
      <c r="K3046" s="17" t="n">
        <v>119</v>
      </c>
      <c r="L3046" s="16" t="n">
        <v>1</v>
      </c>
      <c r="M3046" s="18" t="n">
        <v>1080492.597494273</v>
      </c>
      <c r="N3046" s="18" t="n">
        <v>1075063.048123556</v>
      </c>
      <c r="O3046" s="19" t="n">
        <v>-5429.549370716326</v>
      </c>
      <c r="P3046" s="20" t="n">
        <v>-0.005025068550499816</v>
      </c>
      <c r="Q3046" s="27">
        <f>IF(O3046&gt;0,O3046,"")</f>
        <v/>
      </c>
      <c r="R3046" s="28">
        <f>IF(O3046&gt;0,P3046,"")</f>
        <v/>
      </c>
    </row>
    <row r="3047">
      <c r="A3047" t="inlineStr">
        <is>
          <t>670259</t>
        </is>
      </c>
      <c r="B3047" t="inlineStr">
        <is>
          <t>Caprock Hospital</t>
        </is>
      </c>
      <c r="C3047" t="inlineStr">
        <is>
          <t>Texas</t>
        </is>
      </c>
      <c r="D3047" t="inlineStr">
        <is>
          <t>TX</t>
        </is>
      </c>
      <c r="E3047" t="inlineStr">
        <is>
          <t>West South Central</t>
        </is>
      </c>
      <c r="F3047" t="inlineStr">
        <is>
          <t>IPPS</t>
        </is>
      </c>
      <c r="G3047" s="16" t="n">
        <v>0.9721</v>
      </c>
      <c r="H3047" s="16" t="n">
        <v>0.9235</v>
      </c>
      <c r="I3047" s="16" t="n">
        <v>0.7988</v>
      </c>
      <c r="J3047" s="16" t="n">
        <v>0.7705</v>
      </c>
      <c r="K3047" s="17" t="n">
        <v>4</v>
      </c>
      <c r="L3047" s="16" t="n">
        <v>1</v>
      </c>
      <c r="M3047" s="18" t="n">
        <v>21202.71887101334</v>
      </c>
      <c r="N3047" s="18" t="n">
        <v>20456.4172596238</v>
      </c>
      <c r="O3047" s="19" t="n">
        <v>-746.3016113895428</v>
      </c>
      <c r="P3047" s="20" t="n">
        <v>-0.03519839205196587</v>
      </c>
      <c r="Q3047" s="27">
        <f>IF(O3047&gt;0,O3047,"")</f>
        <v/>
      </c>
      <c r="R3047" s="28">
        <f>IF(O3047&gt;0,P3047,"")</f>
        <v/>
      </c>
    </row>
    <row r="3048">
      <c r="A3048" t="inlineStr">
        <is>
          <t>670260</t>
        </is>
      </c>
      <c r="B3048" t="inlineStr">
        <is>
          <t>Texas Health Hospital Frisco</t>
        </is>
      </c>
      <c r="C3048" t="inlineStr">
        <is>
          <t>Texas</t>
        </is>
      </c>
      <c r="D3048" t="inlineStr">
        <is>
          <t>TX</t>
        </is>
      </c>
      <c r="E3048" t="inlineStr">
        <is>
          <t>West South Central</t>
        </is>
      </c>
      <c r="F3048" t="inlineStr">
        <is>
          <t>IPPS</t>
        </is>
      </c>
      <c r="G3048" s="16" t="n">
        <v>0.9721</v>
      </c>
      <c r="H3048" s="16" t="n">
        <v>0.9404</v>
      </c>
      <c r="I3048" s="16" t="n">
        <v>1.6286</v>
      </c>
      <c r="J3048" s="16" t="n">
        <v>1.6166</v>
      </c>
      <c r="K3048" s="17" t="n">
        <v>1097</v>
      </c>
      <c r="L3048" s="16" t="n">
        <v>1</v>
      </c>
      <c r="M3048" s="18" t="n">
        <v>11855355.06534977</v>
      </c>
      <c r="N3048" s="18" t="n">
        <v>11900279.86705691</v>
      </c>
      <c r="O3048" s="19" t="n">
        <v>44924.80170714855</v>
      </c>
      <c r="P3048" s="20" t="n">
        <v>0.003789410056426948</v>
      </c>
      <c r="Q3048" s="27">
        <f>IF(O3048&gt;0,O3048,"")</f>
        <v/>
      </c>
      <c r="R3048" s="28">
        <f>IF(O3048&gt;0,P3048,"")</f>
        <v/>
      </c>
    </row>
    <row r="3049">
      <c r="A3049" t="inlineStr">
        <is>
          <t>670265</t>
        </is>
      </c>
      <c r="B3049" t="inlineStr">
        <is>
          <t>Legent Orthopedic Hospital</t>
        </is>
      </c>
      <c r="C3049" t="inlineStr">
        <is>
          <t>Texas</t>
        </is>
      </c>
      <c r="D3049" t="inlineStr">
        <is>
          <t>TX</t>
        </is>
      </c>
      <c r="E3049" t="inlineStr">
        <is>
          <t>West South Central</t>
        </is>
      </c>
      <c r="F3049" t="inlineStr">
        <is>
          <t>IPPS</t>
        </is>
      </c>
      <c r="G3049" s="16" t="n">
        <v>0.9748</v>
      </c>
      <c r="H3049" s="16" t="n">
        <v>0.9261</v>
      </c>
      <c r="I3049" s="16" t="n">
        <v>3.6158</v>
      </c>
      <c r="J3049" s="16" t="n">
        <v>3.6475</v>
      </c>
      <c r="K3049" s="17" t="n">
        <v>103</v>
      </c>
      <c r="L3049" s="16" t="n">
        <v>1</v>
      </c>
      <c r="M3049" s="18" t="n">
        <v>2475564.859972329</v>
      </c>
      <c r="N3049" s="18" t="n">
        <v>2497835.216299145</v>
      </c>
      <c r="O3049" s="19" t="n">
        <v>22270.35632681614</v>
      </c>
      <c r="P3049" s="20" t="n">
        <v>0.008996070628933175</v>
      </c>
      <c r="Q3049" s="27">
        <f>IF(O3049&gt;0,O3049,"")</f>
        <v/>
      </c>
      <c r="R3049" s="28">
        <f>IF(O3049&gt;0,P3049,"")</f>
        <v/>
      </c>
    </row>
    <row r="3050">
      <c r="A3050" t="inlineStr">
        <is>
          <t>670266</t>
        </is>
      </c>
      <c r="B3050" t="inlineStr">
        <is>
          <t>Townsen Memorial Hospital</t>
        </is>
      </c>
      <c r="C3050" t="inlineStr">
        <is>
          <t>Texas</t>
        </is>
      </c>
      <c r="D3050" t="inlineStr">
        <is>
          <t>TX</t>
        </is>
      </c>
      <c r="E3050" t="inlineStr">
        <is>
          <t>West South Central</t>
        </is>
      </c>
      <c r="F3050" t="inlineStr">
        <is>
          <t>IPPS</t>
        </is>
      </c>
      <c r="G3050" s="16" t="n">
        <v>0.9721</v>
      </c>
      <c r="H3050" s="16" t="n">
        <v>0.9742</v>
      </c>
      <c r="I3050" s="16" t="n">
        <v>2.6359</v>
      </c>
      <c r="J3050" s="16" t="n">
        <v>2.7474</v>
      </c>
      <c r="K3050" s="17" t="n">
        <v>26</v>
      </c>
      <c r="L3050" s="16" t="n">
        <v>1</v>
      </c>
      <c r="M3050" s="18" t="n">
        <v>454774.165459034</v>
      </c>
      <c r="N3050" s="18" t="n">
        <v>489769.9610828999</v>
      </c>
      <c r="O3050" s="19" t="n">
        <v>34995.79562386585</v>
      </c>
      <c r="P3050" s="20" t="n">
        <v>0.07695203088007924</v>
      </c>
      <c r="Q3050" s="27">
        <f>IF(O3050&gt;0,O3050,"")</f>
        <v/>
      </c>
      <c r="R3050" s="28">
        <f>IF(O3050&gt;0,P3050,"")</f>
        <v/>
      </c>
    </row>
    <row r="3051">
      <c r="A3051" t="inlineStr">
        <is>
          <t>670267</t>
        </is>
      </c>
      <c r="B3051" t="inlineStr">
        <is>
          <t>The Woodlands Specialty Hospital</t>
        </is>
      </c>
      <c r="C3051" t="inlineStr">
        <is>
          <t>Texas</t>
        </is>
      </c>
      <c r="D3051" t="inlineStr">
        <is>
          <t>TX</t>
        </is>
      </c>
      <c r="E3051" t="inlineStr">
        <is>
          <t>West South Central</t>
        </is>
      </c>
      <c r="F3051" t="inlineStr">
        <is>
          <t>IPPS</t>
        </is>
      </c>
      <c r="G3051" s="16" t="n">
        <v>0.9721</v>
      </c>
      <c r="H3051" s="16" t="n">
        <v>0.9742</v>
      </c>
      <c r="I3051" s="16" t="n">
        <v>5.1899</v>
      </c>
      <c r="J3051" s="16" t="n">
        <v>5.3512</v>
      </c>
      <c r="K3051" s="17" t="n">
        <v>52</v>
      </c>
      <c r="L3051" s="16" t="n">
        <v>1</v>
      </c>
      <c r="M3051" s="18" t="n">
        <v>1790836.102519702</v>
      </c>
      <c r="N3051" s="18" t="n">
        <v>1907881.645007508</v>
      </c>
      <c r="O3051" s="19" t="n">
        <v>117045.5424878062</v>
      </c>
      <c r="P3051" s="20" t="n">
        <v>0.06535804271709923</v>
      </c>
      <c r="Q3051" s="27">
        <f>IF(O3051&gt;0,O3051,"")</f>
        <v/>
      </c>
      <c r="R3051" s="28">
        <f>IF(O3051&gt;0,P3051,"")</f>
        <v/>
      </c>
    </row>
    <row r="3052">
      <c r="A3052" t="inlineStr">
        <is>
          <t>670285</t>
        </is>
      </c>
      <c r="B3052" t="inlineStr">
        <is>
          <t>Elite Hospital Kingwood</t>
        </is>
      </c>
      <c r="C3052" t="inlineStr">
        <is>
          <t>Texas</t>
        </is>
      </c>
      <c r="D3052" t="inlineStr">
        <is>
          <t>TX</t>
        </is>
      </c>
      <c r="E3052" t="inlineStr">
        <is>
          <t>West South Central</t>
        </is>
      </c>
      <c r="F3052" t="inlineStr">
        <is>
          <t>IPPS</t>
        </is>
      </c>
      <c r="G3052" s="16" t="n">
        <v>0.9721</v>
      </c>
      <c r="H3052" s="16" t="n">
        <v>0.9742</v>
      </c>
      <c r="I3052" s="16" t="n">
        <v>1.095</v>
      </c>
      <c r="J3052" s="16" t="n">
        <v>1.0791</v>
      </c>
      <c r="K3052" s="17" t="n">
        <v>18</v>
      </c>
      <c r="L3052" s="16" t="n">
        <v>1</v>
      </c>
      <c r="M3052" s="18" t="n">
        <v>130791.6840722562</v>
      </c>
      <c r="N3052" s="18" t="n">
        <v>133177.5744631572</v>
      </c>
      <c r="O3052" s="19" t="n">
        <v>2385.890390901011</v>
      </c>
      <c r="P3052" s="20" t="n">
        <v>0.01824191199788299</v>
      </c>
      <c r="Q3052" s="27">
        <f>IF(O3052&gt;0,O3052,"")</f>
        <v/>
      </c>
      <c r="R3052" s="28">
        <f>IF(O3052&gt;0,P3052,"")</f>
        <v/>
      </c>
    </row>
    <row r="3053">
      <c r="A3053" t="inlineStr">
        <is>
          <t>670300</t>
        </is>
      </c>
      <c r="B3053" t="inlineStr">
        <is>
          <t>Methodist Midlothian Medical Center</t>
        </is>
      </c>
      <c r="C3053" t="inlineStr">
        <is>
          <t>Texas</t>
        </is>
      </c>
      <c r="D3053" t="inlineStr">
        <is>
          <t>TX</t>
        </is>
      </c>
      <c r="E3053" t="inlineStr">
        <is>
          <t>West South Central</t>
        </is>
      </c>
      <c r="F3053" t="inlineStr">
        <is>
          <t>IPPS</t>
        </is>
      </c>
      <c r="G3053" s="16" t="n">
        <v>0.9721</v>
      </c>
      <c r="H3053" s="16" t="n">
        <v>0.9404</v>
      </c>
      <c r="I3053" s="16" t="n">
        <v>1.491</v>
      </c>
      <c r="J3053" s="16" t="n">
        <v>1.4803</v>
      </c>
      <c r="K3053" s="17" t="n">
        <v>461</v>
      </c>
      <c r="L3053" s="16" t="n">
        <v>1</v>
      </c>
      <c r="M3053" s="18" t="n">
        <v>4561126.069951769</v>
      </c>
      <c r="N3053" s="18" t="n">
        <v>4579295.166116224</v>
      </c>
      <c r="O3053" s="19" t="n">
        <v>18169.09616445471</v>
      </c>
      <c r="P3053" s="20" t="n">
        <v>0.003983467215289411</v>
      </c>
      <c r="Q3053" s="27">
        <f>IF(O3053&gt;0,O3053,"")</f>
        <v/>
      </c>
      <c r="R3053" s="28">
        <f>IF(O3053&gt;0,P3053,"")</f>
        <v/>
      </c>
    </row>
    <row r="3054">
      <c r="A3054" t="inlineStr">
        <is>
          <t>670309</t>
        </is>
      </c>
      <c r="B3054" t="inlineStr">
        <is>
          <t>Texas Health Hospital Mansfield</t>
        </is>
      </c>
      <c r="C3054" t="inlineStr">
        <is>
          <t>Texas</t>
        </is>
      </c>
      <c r="D3054" t="inlineStr">
        <is>
          <t>TX</t>
        </is>
      </c>
      <c r="E3054" t="inlineStr">
        <is>
          <t>West South Central</t>
        </is>
      </c>
      <c r="F3054" t="inlineStr">
        <is>
          <t>IPPS</t>
        </is>
      </c>
      <c r="G3054" s="16" t="n">
        <v>0.9721</v>
      </c>
      <c r="H3054" s="16" t="n">
        <v>0.9235</v>
      </c>
      <c r="I3054" s="16" t="n">
        <v>1.6637</v>
      </c>
      <c r="J3054" s="16" t="n">
        <v>1.6814</v>
      </c>
      <c r="K3054" s="17" t="n">
        <v>305</v>
      </c>
      <c r="L3054" s="16" t="n">
        <v>1</v>
      </c>
      <c r="M3054" s="18" t="n">
        <v>3367195.741311966</v>
      </c>
      <c r="N3054" s="18" t="n">
        <v>3403829.686567519</v>
      </c>
      <c r="O3054" s="19" t="n">
        <v>36633.94525555335</v>
      </c>
      <c r="P3054" s="20" t="n">
        <v>0.01087966012967206</v>
      </c>
      <c r="Q3054" s="27">
        <f>IF(O3054&gt;0,O3054,"")</f>
        <v/>
      </c>
      <c r="R3054" s="28">
        <f>IF(O3054&gt;0,P3054,"")</f>
        <v/>
      </c>
    </row>
    <row r="3055">
      <c r="A3055" t="inlineStr">
        <is>
          <t>670314</t>
        </is>
      </c>
      <c r="B3055" t="inlineStr">
        <is>
          <t>St Michaels Medical Hospital Llc</t>
        </is>
      </c>
      <c r="C3055" t="inlineStr">
        <is>
          <t>Texas</t>
        </is>
      </c>
      <c r="D3055" t="inlineStr">
        <is>
          <t>TX</t>
        </is>
      </c>
      <c r="E3055" t="inlineStr">
        <is>
          <t>West South Central</t>
        </is>
      </c>
      <c r="F3055" t="inlineStr">
        <is>
          <t>IPPS</t>
        </is>
      </c>
      <c r="G3055" s="16" t="n">
        <v>0.9721</v>
      </c>
      <c r="H3055" s="16" t="n">
        <v>0.9742</v>
      </c>
      <c r="I3055" s="16" t="n">
        <v>0.8709</v>
      </c>
      <c r="J3055" s="16" t="n">
        <v>0.8591</v>
      </c>
      <c r="K3055" s="17" t="n">
        <v>1</v>
      </c>
      <c r="L3055" s="16" t="n">
        <v>1</v>
      </c>
      <c r="M3055" s="18" t="n">
        <v>5779.121139448397</v>
      </c>
      <c r="N3055" s="18" t="n">
        <v>5890.343507516467</v>
      </c>
      <c r="O3055" s="19" t="n">
        <v>111.22236806807</v>
      </c>
      <c r="P3055" s="20" t="n">
        <v>0.01924555055765553</v>
      </c>
      <c r="Q3055" s="27">
        <f>IF(O3055&gt;0,O3055,"")</f>
        <v/>
      </c>
      <c r="R3055" s="28">
        <f>IF(O3055&gt;0,P3055,"")</f>
        <v/>
      </c>
    </row>
    <row r="3056">
      <c r="A3056" t="inlineStr">
        <is>
          <t>670320</t>
        </is>
      </c>
      <c r="B3056" t="inlineStr">
        <is>
          <t>East Houston Medical Center</t>
        </is>
      </c>
      <c r="C3056" t="inlineStr">
        <is>
          <t>Texas</t>
        </is>
      </c>
      <c r="D3056" t="inlineStr">
        <is>
          <t>TX</t>
        </is>
      </c>
      <c r="E3056" t="inlineStr">
        <is>
          <t>West South Central</t>
        </is>
      </c>
      <c r="F3056" t="inlineStr">
        <is>
          <t>IPPS</t>
        </is>
      </c>
      <c r="G3056" s="16" t="n">
        <v>0.9721</v>
      </c>
      <c r="H3056" s="16" t="n">
        <v>0.9742</v>
      </c>
      <c r="I3056" s="16" t="n">
        <v>1.2045</v>
      </c>
      <c r="J3056" s="16" t="n">
        <v>1.1866</v>
      </c>
      <c r="K3056" s="17" t="n">
        <v>17</v>
      </c>
      <c r="L3056" s="16" t="n">
        <v>1</v>
      </c>
      <c r="M3056" s="18" t="n">
        <v>135878.0273417328</v>
      </c>
      <c r="N3056" s="18" t="n">
        <v>138308.9131676448</v>
      </c>
      <c r="O3056" s="19" t="n">
        <v>2430.885825912032</v>
      </c>
      <c r="P3056" s="20" t="n">
        <v>0.01789020545461969</v>
      </c>
      <c r="Q3056" s="27">
        <f>IF(O3056&gt;0,O3056,"")</f>
        <v/>
      </c>
      <c r="R3056" s="28">
        <f>IF(O3056&gt;0,P3056,"")</f>
        <v/>
      </c>
    </row>
    <row r="3057">
      <c r="A3057" t="inlineStr">
        <is>
          <t>670321</t>
        </is>
      </c>
      <c r="B3057" t="inlineStr">
        <is>
          <t>Advanced Dallas Hospitals And Clinics</t>
        </is>
      </c>
      <c r="C3057" t="inlineStr">
        <is>
          <t>Texas</t>
        </is>
      </c>
      <c r="D3057" t="inlineStr">
        <is>
          <t>TX</t>
        </is>
      </c>
      <c r="E3057" t="inlineStr">
        <is>
          <t>West South Central</t>
        </is>
      </c>
      <c r="F3057" t="inlineStr">
        <is>
          <t>IPPS</t>
        </is>
      </c>
      <c r="G3057" s="16" t="n">
        <v>0.9721</v>
      </c>
      <c r="H3057" s="16" t="n">
        <v>0.9404</v>
      </c>
      <c r="I3057" s="16" t="n">
        <v>1.3323</v>
      </c>
      <c r="J3057" s="16" t="n">
        <v>1.3247</v>
      </c>
      <c r="K3057" s="17" t="n">
        <v>87</v>
      </c>
      <c r="L3057" s="16" t="n">
        <v>1</v>
      </c>
      <c r="M3057" s="18" t="n">
        <v>769156.6301361554</v>
      </c>
      <c r="N3057" s="18" t="n">
        <v>773365.4426767455</v>
      </c>
      <c r="O3057" s="19" t="n">
        <v>4208.812540590065</v>
      </c>
      <c r="P3057" s="20" t="n">
        <v>0.005471983697059238</v>
      </c>
      <c r="Q3057" s="27">
        <f>IF(O3057&gt;0,O3057,"")</f>
        <v/>
      </c>
      <c r="R3057" s="28">
        <f>IF(O3057&gt;0,P3057,"")</f>
        <v/>
      </c>
    </row>
    <row r="3058">
      <c r="A3058" t="inlineStr">
        <is>
          <t>670322</t>
        </is>
      </c>
      <c r="B3058" t="inlineStr">
        <is>
          <t>Legent Surgical Hospital Plano</t>
        </is>
      </c>
      <c r="C3058" t="inlineStr">
        <is>
          <t>Texas</t>
        </is>
      </c>
      <c r="D3058" t="inlineStr">
        <is>
          <t>TX</t>
        </is>
      </c>
      <c r="E3058" t="inlineStr">
        <is>
          <t>West South Central</t>
        </is>
      </c>
      <c r="F3058" t="inlineStr">
        <is>
          <t>IPPS</t>
        </is>
      </c>
      <c r="G3058" s="16" t="n">
        <v>0.9721</v>
      </c>
      <c r="H3058" s="16" t="n">
        <v>0.9404</v>
      </c>
      <c r="I3058" s="16" t="n">
        <v>3.4379</v>
      </c>
      <c r="J3058" s="16" t="n">
        <v>3.4928</v>
      </c>
      <c r="K3058" s="17" t="n">
        <v>34</v>
      </c>
      <c r="L3058" s="16" t="n">
        <v>1</v>
      </c>
      <c r="M3058" s="18" t="n">
        <v>775649.7637163027</v>
      </c>
      <c r="N3058" s="18" t="n">
        <v>796894.0945914923</v>
      </c>
      <c r="O3058" s="19" t="n">
        <v>21244.33087518963</v>
      </c>
      <c r="P3058" s="20" t="n">
        <v>0.02738907670570739</v>
      </c>
      <c r="Q3058" s="27">
        <f>IF(O3058&gt;0,O3058,"")</f>
        <v/>
      </c>
      <c r="R3058" s="28">
        <f>IF(O3058&gt;0,P3058,"")</f>
        <v/>
      </c>
    </row>
    <row r="3059">
      <c r="A3059" t="inlineStr">
        <is>
          <t>670326</t>
        </is>
      </c>
      <c r="B3059" t="inlineStr">
        <is>
          <t>Brushy Creek Family Hospital Llc</t>
        </is>
      </c>
      <c r="C3059" t="inlineStr">
        <is>
          <t>Texas</t>
        </is>
      </c>
      <c r="D3059" t="inlineStr">
        <is>
          <t>TX</t>
        </is>
      </c>
      <c r="E3059" t="inlineStr">
        <is>
          <t>West South Central</t>
        </is>
      </c>
      <c r="F3059" t="inlineStr">
        <is>
          <t>IPPS</t>
        </is>
      </c>
      <c r="G3059" s="16" t="n">
        <v>0.9721</v>
      </c>
      <c r="H3059" s="16" t="n">
        <v>0.9235</v>
      </c>
      <c r="I3059" s="16" t="n">
        <v>1.0349</v>
      </c>
      <c r="J3059" s="16" t="n">
        <v>1.043</v>
      </c>
      <c r="K3059" s="17" t="n">
        <v>4</v>
      </c>
      <c r="L3059" s="16" t="n">
        <v>1</v>
      </c>
      <c r="M3059" s="18" t="n">
        <v>27469.57155684991</v>
      </c>
      <c r="N3059" s="18" t="n">
        <v>27691.1657388548</v>
      </c>
      <c r="O3059" s="19" t="n">
        <v>221.5941820048902</v>
      </c>
      <c r="P3059" s="20" t="n">
        <v>0.008066896185340492</v>
      </c>
      <c r="Q3059" s="27">
        <f>IF(O3059&gt;0,O3059,"")</f>
        <v/>
      </c>
      <c r="R3059" s="28">
        <f>IF(O3059&gt;0,P3059,"")</f>
        <v/>
      </c>
    </row>
    <row r="3060">
      <c r="A3060" t="inlineStr">
        <is>
          <t>670330</t>
        </is>
      </c>
      <c r="C3060" t="inlineStr">
        <is>
          <t>Texas</t>
        </is>
      </c>
      <c r="D3060" t="inlineStr">
        <is>
          <t>TX</t>
        </is>
      </c>
      <c r="E3060" t="inlineStr">
        <is>
          <t>West South Central</t>
        </is>
      </c>
      <c r="F3060" t="inlineStr">
        <is>
          <t>IPPS</t>
        </is>
      </c>
      <c r="G3060" s="16" t="n">
        <v>0.9721</v>
      </c>
      <c r="H3060" s="16" t="n">
        <v>0.9235</v>
      </c>
      <c r="I3060" s="16" t="n">
        <v>1.1186</v>
      </c>
      <c r="J3060" s="16" t="n">
        <v>1.0888</v>
      </c>
      <c r="K3060" s="17" t="n">
        <v>3</v>
      </c>
      <c r="L3060" s="16" t="n">
        <v>1</v>
      </c>
      <c r="M3060" s="18" t="n">
        <v>22268.42888937987</v>
      </c>
      <c r="N3060" s="18" t="n">
        <v>21680.35085555976</v>
      </c>
      <c r="O3060" s="19" t="n">
        <v>-588.0780338201148</v>
      </c>
      <c r="P3060" s="20" t="n">
        <v>-0.02640860011909405</v>
      </c>
      <c r="Q3060" s="27">
        <f>IF(O3060&gt;0,O3060,"")</f>
        <v/>
      </c>
      <c r="R3060" s="28">
        <f>IF(O3060&gt;0,P3060,"")</f>
        <v/>
      </c>
    </row>
    <row r="3061">
      <c r="A3061" t="inlineStr">
        <is>
          <t>670333</t>
        </is>
      </c>
      <c r="B3061" t="inlineStr">
        <is>
          <t>Westover Hills Baptist Hospital</t>
        </is>
      </c>
      <c r="C3061" t="inlineStr">
        <is>
          <t>Texas</t>
        </is>
      </c>
      <c r="D3061" t="inlineStr">
        <is>
          <t>TX</t>
        </is>
      </c>
      <c r="E3061" t="inlineStr">
        <is>
          <t>West South Central</t>
        </is>
      </c>
      <c r="F3061" t="inlineStr">
        <is>
          <t>IPPS</t>
        </is>
      </c>
      <c r="G3061" s="16" t="n">
        <v>0.9721</v>
      </c>
      <c r="H3061" s="16" t="n">
        <v>0.9235</v>
      </c>
      <c r="I3061" s="16" t="n">
        <v>1.5187</v>
      </c>
      <c r="J3061" s="16" t="n">
        <v>1.5102</v>
      </c>
      <c r="K3061" s="17" t="n">
        <v>643</v>
      </c>
      <c r="L3061" s="16" t="n">
        <v>1</v>
      </c>
      <c r="M3061" s="18" t="n">
        <v>6480021.896303617</v>
      </c>
      <c r="N3061" s="18" t="n">
        <v>6445288.742746957</v>
      </c>
      <c r="O3061" s="19" t="n">
        <v>-34733.15355666075</v>
      </c>
      <c r="P3061" s="20" t="n">
        <v>-0.005360036449332601</v>
      </c>
      <c r="Q3061" s="27">
        <f>IF(O3061&gt;0,O3061,"")</f>
        <v/>
      </c>
      <c r="R3061" s="28">
        <f>IF(O3061&gt;0,P3061,"")</f>
        <v/>
      </c>
    </row>
  </sheetData>
  <autoFilter ref="A1:R3061"/>
  <conditionalFormatting sqref="P2:P3061">
    <cfRule type="colorScale" priority="1">
      <colorScale>
        <cfvo type="min"/>
        <cfvo type="num" val="0"/>
        <cfvo type="max"/>
        <color rgb="00EF6E6E"/>
        <color rgb="00FFFFFF"/>
        <color rgb="005ED4A8"/>
      </colorScale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46"/>
  <sheetViews>
    <sheetView workbookViewId="0">
      <selection activeCell="A1" sqref="A1"/>
    </sheetView>
  </sheetViews>
  <sheetFormatPr baseColWidth="8" defaultRowHeight="15"/>
  <cols>
    <col width="50" customWidth="1" min="1" max="1"/>
    <col width="22" customWidth="1" min="2" max="2"/>
    <col width="22" customWidth="1" min="3" max="3"/>
    <col width="30" customWidth="1" min="4" max="4"/>
  </cols>
  <sheetData>
    <row r="1">
      <c r="A1" s="1" t="inlineStr">
        <is>
          <t>Aggregations to verify carousel numbers</t>
        </is>
      </c>
    </row>
    <row r="2">
      <c r="A2" s="2" t="inlineStr">
        <is>
          <t>All formulas reference 'All Hospitals (3,060)' sheet. Change source data and these update.</t>
        </is>
      </c>
    </row>
    <row r="4">
      <c r="A4" s="3" t="inlineStr">
        <is>
          <t>Headline numbers (carousel claims in parentheses)</t>
        </is>
      </c>
    </row>
    <row r="5">
      <c r="A5" s="2" t="inlineStr">
        <is>
          <t>Total hospitals indexed (3,060)</t>
        </is>
      </c>
      <c r="B5" s="21">
        <f>COUNTA('All Hospitals (3,060)'!A2:A3062)</f>
        <v/>
      </c>
    </row>
    <row r="6">
      <c r="A6" s="2" t="inlineStr">
        <is>
          <t>Gainers (2,228)</t>
        </is>
      </c>
      <c r="B6" s="21">
        <f>COUNTIF('All Hospitals (3,060)'!O2:O3062,"&gt;0")</f>
        <v/>
      </c>
    </row>
    <row r="7">
      <c r="A7" s="2" t="inlineStr">
        <is>
          <t>Decliners (832)</t>
        </is>
      </c>
      <c r="B7" s="21">
        <f>COUNTIF('All Hospitals (3,060)'!O2:O3062,"&lt;=0")</f>
        <v/>
      </c>
    </row>
    <row r="8">
      <c r="A8" s="2" t="inlineStr">
        <is>
          <t>Aggregate gain ($2.20 B)</t>
        </is>
      </c>
      <c r="B8" s="22">
        <f>SUMIF('All Hospitals (3,060)'!O2:O3062,"&gt;0")</f>
        <v/>
      </c>
    </row>
    <row r="9">
      <c r="A9" s="2" t="inlineStr">
        <is>
          <t>FY26 total gainers ($72.14 B)</t>
        </is>
      </c>
      <c r="B9" s="22">
        <f>SUMIFS('All Hospitals (3,060)'!M2:M3062,'All Hospitals (3,060)'!O2:O3062,"&gt;0")</f>
        <v/>
      </c>
    </row>
    <row r="10">
      <c r="A10" s="2" t="inlineStr">
        <is>
          <t>FY27 total gainers ($74.35 B)</t>
        </is>
      </c>
      <c r="B10" s="22">
        <f>SUMIFS('All Hospitals (3,060)'!N2:N3062,'All Hospitals (3,060)'!O2:O3062,"&gt;0")</f>
        <v/>
      </c>
    </row>
    <row r="11">
      <c r="A11" s="2" t="inlineStr">
        <is>
          <t>Avg per gainer ($989 K)</t>
        </is>
      </c>
      <c r="B11" s="22">
        <f>AVERAGEIF('All Hospitals (3,060)'!O2:O3062,"&gt;0")</f>
        <v/>
      </c>
    </row>
    <row r="12">
      <c r="A12" s="2" t="inlineStr">
        <is>
          <t>Median gainer ($338 K)</t>
        </is>
      </c>
      <c r="B12" s="22">
        <f>MEDIAN('All Hospitals (3,060)'!Q2:Q3061)</f>
        <v/>
      </c>
    </row>
    <row r="13">
      <c r="A13" s="2" t="inlineStr">
        <is>
          <t>Avg % uplift (+2.98%)</t>
        </is>
      </c>
      <c r="B13" s="23">
        <f>AVERAGEIFS('All Hospitals (3,060)'!P2:P3061,'All Hospitals (3,060)'!O2:O3061,"&gt;0")</f>
        <v/>
      </c>
    </row>
    <row r="14">
      <c r="A14" s="2" t="inlineStr">
        <is>
          <t>Median % (+2.69%)</t>
        </is>
      </c>
      <c r="B14" s="23">
        <f>MEDIAN('All Hospitals (3,060)'!R2:R3061)</f>
        <v/>
      </c>
    </row>
    <row r="15">
      <c r="A15" s="2" t="inlineStr">
        <is>
          <t>Hospitals &gt; +5% (344)</t>
        </is>
      </c>
      <c r="B15" s="21">
        <f>COUNTIFS('All Hospitals (3,060)'!O2:O3062,"&gt;0",'All Hospitals (3,060)'!P2:P3062,"&gt;0.05")</f>
        <v/>
      </c>
    </row>
    <row r="18">
      <c r="A18" s="3" t="inlineStr">
        <is>
          <t>Histogram (gainers only)</t>
        </is>
      </c>
    </row>
    <row r="19">
      <c r="A19" s="2" t="inlineStr">
        <is>
          <t>0–1% (carousel: 441)</t>
        </is>
      </c>
      <c r="B19" s="21">
        <f>COUNTIFS('All Hospitals (3,060)'!P2:P3062,"&gt;0.0",'All Hospitals (3,060)'!P2:P3062,"&lt;=0.01",'All Hospitals (3,060)'!O2:O3062,"&gt;0")</f>
        <v/>
      </c>
    </row>
    <row r="20">
      <c r="A20" s="2" t="inlineStr">
        <is>
          <t>1–2% (carousel: 391)</t>
        </is>
      </c>
      <c r="B20" s="21">
        <f>COUNTIFS('All Hospitals (3,060)'!P2:P3062,"&gt;0.01",'All Hospitals (3,060)'!P2:P3062,"&lt;=0.02",'All Hospitals (3,060)'!O2:O3062,"&gt;0")</f>
        <v/>
      </c>
    </row>
    <row r="21">
      <c r="A21" s="2" t="inlineStr">
        <is>
          <t>2–3% (carousel: 393)</t>
        </is>
      </c>
      <c r="B21" s="21">
        <f>COUNTIFS('All Hospitals (3,060)'!P2:P3062,"&gt;0.02",'All Hospitals (3,060)'!P2:P3062,"&lt;=0.03",'All Hospitals (3,060)'!O2:O3062,"&gt;0")</f>
        <v/>
      </c>
    </row>
    <row r="22">
      <c r="A22" s="2" t="inlineStr">
        <is>
          <t>3–5% (carousel: 659)</t>
        </is>
      </c>
      <c r="B22" s="21">
        <f>COUNTIFS('All Hospitals (3,060)'!P2:P3062,"&gt;0.03",'All Hospitals (3,060)'!P2:P3062,"&lt;=0.05",'All Hospitals (3,060)'!O2:O3062,"&gt;0")</f>
        <v/>
      </c>
    </row>
    <row r="23">
      <c r="A23" s="2" t="inlineStr">
        <is>
          <t>5–7% (carousel: 249)</t>
        </is>
      </c>
      <c r="B23" s="21">
        <f>COUNTIFS('All Hospitals (3,060)'!P2:P3062,"&gt;0.05",'All Hospitals (3,060)'!P2:P3062,"&lt;=0.07",'All Hospitals (3,060)'!O2:O3062,"&gt;0")</f>
        <v/>
      </c>
    </row>
    <row r="24">
      <c r="A24" s="2" t="inlineStr">
        <is>
          <t>7–10% (carousel: 74)</t>
        </is>
      </c>
      <c r="B24" s="21">
        <f>COUNTIFS('All Hospitals (3,060)'!P2:P3062,"&gt;0.07",'All Hospitals (3,060)'!P2:P3062,"&lt;=0.1",'All Hospitals (3,060)'!O2:O3062,"&gt;0")</f>
        <v/>
      </c>
    </row>
    <row r="25">
      <c r="A25" s="2" t="inlineStr">
        <is>
          <t>&gt;10% (carousel: 21)</t>
        </is>
      </c>
      <c r="B25" s="21">
        <f>COUNTIFS('All Hospitals (3,060)'!P2:P3062,"&gt;0.1",'All Hospitals (3,060)'!P2:P3062,"&lt;=9999",'All Hospitals (3,060)'!O2:O3062,"&gt;0")</f>
        <v/>
      </c>
    </row>
    <row r="28">
      <c r="A28" s="3" t="inlineStr">
        <is>
          <t>By Census Region — gainers only (carousel values in parens)</t>
        </is>
      </c>
    </row>
    <row r="29">
      <c r="A29" s="24" t="inlineStr">
        <is>
          <t>Region</t>
        </is>
      </c>
      <c r="B29" s="24" t="inlineStr">
        <is>
          <t>Computed $</t>
        </is>
      </c>
      <c r="C29" s="24" t="inlineStr">
        <is>
          <t>Carousel says</t>
        </is>
      </c>
    </row>
    <row r="30">
      <c r="A30" s="2" t="inlineStr">
        <is>
          <t>South Atlantic</t>
        </is>
      </c>
      <c r="B30" s="25">
        <f>SUMIFS('All Hospitals (3,060)'!O2:O3062,'All Hospitals (3,060)'!E2:E3062,"South Atlantic",'All Hospitals (3,060)'!O2:O3062,"&gt;0")</f>
        <v/>
      </c>
      <c r="C30" s="2" t="inlineStr">
        <is>
          <t>$465.5M</t>
        </is>
      </c>
    </row>
    <row r="31">
      <c r="A31" s="2" t="inlineStr">
        <is>
          <t>Pacific</t>
        </is>
      </c>
      <c r="B31" s="25">
        <f>SUMIFS('All Hospitals (3,060)'!O2:O3062,'All Hospitals (3,060)'!E2:E3062,"Pacific",'All Hospitals (3,060)'!O2:O3062,"&gt;0")</f>
        <v/>
      </c>
      <c r="C31" s="2" t="inlineStr">
        <is>
          <t>$434.3M</t>
        </is>
      </c>
    </row>
    <row r="32">
      <c r="A32" s="2" t="inlineStr">
        <is>
          <t>Middle Atlantic</t>
        </is>
      </c>
      <c r="B32" s="25">
        <f>SUMIFS('All Hospitals (3,060)'!O2:O3062,'All Hospitals (3,060)'!E2:E3062,"Middle Atlantic",'All Hospitals (3,060)'!O2:O3062,"&gt;0")</f>
        <v/>
      </c>
      <c r="C32" s="2" t="inlineStr">
        <is>
          <t>$287.9M</t>
        </is>
      </c>
    </row>
    <row r="33">
      <c r="A33" s="2" t="inlineStr">
        <is>
          <t>New England</t>
        </is>
      </c>
      <c r="B33" s="25">
        <f>SUMIFS('All Hospitals (3,060)'!O2:O3062,'All Hospitals (3,060)'!E2:E3062,"New England",'All Hospitals (3,060)'!O2:O3062,"&gt;0")</f>
        <v/>
      </c>
      <c r="C33" s="2" t="inlineStr">
        <is>
          <t>$268.6M</t>
        </is>
      </c>
    </row>
    <row r="34">
      <c r="A34" s="2" t="inlineStr">
        <is>
          <t>West North Central</t>
        </is>
      </c>
      <c r="B34" s="25">
        <f>SUMIFS('All Hospitals (3,060)'!O2:O3062,'All Hospitals (3,060)'!E2:E3062,"West North Central",'All Hospitals (3,060)'!O2:O3062,"&gt;0")</f>
        <v/>
      </c>
      <c r="C34" s="2" t="inlineStr">
        <is>
          <t>$189.1M</t>
        </is>
      </c>
    </row>
    <row r="35">
      <c r="A35" s="2" t="inlineStr">
        <is>
          <t>East North Central</t>
        </is>
      </c>
      <c r="B35" s="25">
        <f>SUMIFS('All Hospitals (3,060)'!O2:O3062,'All Hospitals (3,060)'!E2:E3062,"East North Central",'All Hospitals (3,060)'!O2:O3062,"&gt;0")</f>
        <v/>
      </c>
      <c r="C35" s="2" t="inlineStr">
        <is>
          <t>$175.3M</t>
        </is>
      </c>
    </row>
    <row r="36">
      <c r="A36" s="2" t="inlineStr">
        <is>
          <t>East South Central</t>
        </is>
      </c>
      <c r="B36" s="25">
        <f>SUMIFS('All Hospitals (3,060)'!O2:O3062,'All Hospitals (3,060)'!E2:E3062,"East South Central",'All Hospitals (3,060)'!O2:O3062,"&gt;0")</f>
        <v/>
      </c>
      <c r="C36" s="2" t="inlineStr">
        <is>
          <t>$152.5M</t>
        </is>
      </c>
    </row>
    <row r="37">
      <c r="A37" s="2" t="inlineStr">
        <is>
          <t>West South Central</t>
        </is>
      </c>
      <c r="B37" s="25">
        <f>SUMIFS('All Hospitals (3,060)'!O2:O3062,'All Hospitals (3,060)'!E2:E3062,"West South Central",'All Hospitals (3,060)'!O2:O3062,"&gt;0")</f>
        <v/>
      </c>
      <c r="C37" s="2" t="inlineStr">
        <is>
          <t>$144.0M</t>
        </is>
      </c>
    </row>
    <row r="38">
      <c r="A38" s="2" t="inlineStr">
        <is>
          <t>Mountain</t>
        </is>
      </c>
      <c r="B38" s="25">
        <f>SUMIFS('All Hospitals (3,060)'!O2:O3062,'All Hospitals (3,060)'!E2:E3062,"Mountain",'All Hospitals (3,060)'!O2:O3062,"&gt;0")</f>
        <v/>
      </c>
      <c r="C38" s="2" t="inlineStr">
        <is>
          <t>$84.6M</t>
        </is>
      </c>
    </row>
    <row r="39">
      <c r="A39" s="2" t="inlineStr">
        <is>
          <t>Puerto Rico</t>
        </is>
      </c>
      <c r="B39" s="25">
        <f>SUMIFS('All Hospitals (3,060)'!O2:O3062,'All Hospitals (3,060)'!E2:E3062,"Puerto Rico",'All Hospitals (3,060)'!O2:O3062,"&gt;0")</f>
        <v/>
      </c>
      <c r="C39" s="2" t="inlineStr">
        <is>
          <t>$0.6M</t>
        </is>
      </c>
    </row>
    <row r="42">
      <c r="A42" s="3" t="inlineStr">
        <is>
          <t>By Provider Designation — gainers only</t>
        </is>
      </c>
    </row>
    <row r="43">
      <c r="A43" s="24" t="inlineStr">
        <is>
          <t>Designation</t>
        </is>
      </c>
      <c r="B43" s="24" t="inlineStr">
        <is>
          <t>Computed $</t>
        </is>
      </c>
      <c r="C43" s="24" t="inlineStr">
        <is>
          <t>Count</t>
        </is>
      </c>
      <c r="D43" s="24" t="inlineStr">
        <is>
          <t>Carousel says</t>
        </is>
      </c>
    </row>
    <row r="44">
      <c r="A44" s="2" t="inlineStr">
        <is>
          <t>Rural Referral Center (RRC)</t>
        </is>
      </c>
      <c r="B44" s="26">
        <f>SUMPRODUCT(('All Hospitals (3,060)'!F2:F3062="Rural Referral Center (RRC)")*('All Hospitals (3,060)'!O2:O3062&gt;0)*'All Hospitals (3,060)'!O2:O3062)</f>
        <v/>
      </c>
      <c r="C44" s="21">
        <f>SUMPRODUCT(('All Hospitals (3,060)'!F2:F3062="Rural Referral Center (RRC)")*('All Hospitals (3,060)'!O2:O3062&gt;0))</f>
        <v/>
      </c>
      <c r="D44" s="2" t="inlineStr">
        <is>
          <t>$1.12B / n=625</t>
        </is>
      </c>
    </row>
    <row r="45">
      <c r="A45" s="2" t="inlineStr">
        <is>
          <t>Standard IPPS</t>
        </is>
      </c>
      <c r="B45" s="25">
        <f>SUMPRODUCT(('All Hospitals (3,060)'!F2:F3062="IPPS")*('All Hospitals (3,060)'!O2:O3062&gt;0)*'All Hospitals (3,060)'!O2:O3062)</f>
        <v/>
      </c>
      <c r="C45" s="21">
        <f>SUMPRODUCT(('All Hospitals (3,060)'!F2:F3062="IPPS")*('All Hospitals (3,060)'!O2:O3062&gt;0))</f>
        <v/>
      </c>
      <c r="D45" s="2" t="inlineStr">
        <is>
          <t>$898.0M / n=1,284</t>
        </is>
      </c>
    </row>
    <row r="46">
      <c r="A46" s="2" t="inlineStr">
        <is>
          <t>SCH / SCH·RRC / IHS / EACH</t>
        </is>
      </c>
      <c r="B46" s="25">
        <f>SUMPRODUCT(((ISNUMBER(SEARCH("SCH",'All Hospitals (3,060)'!F2:F3062)))+(ISNUMBER(SEARCH("IHS",'All Hospitals (3,060)'!F2:F3062)))+(ISNUMBER(SEARCH("EACH",'All Hospitals (3,060)'!F2:F3062)))&gt;0)*('All Hospitals (3,060)'!O2:O3062&gt;0)*'All Hospitals (3,060)'!O2:O3062)</f>
        <v/>
      </c>
      <c r="C46" s="21">
        <f>SUMPRODUCT(((ISNUMBER(SEARCH("SCH",'All Hospitals (3,060)'!F2:F3062)))+(ISNUMBER(SEARCH("IHS",'All Hospitals (3,060)'!F2:F3062)))+(ISNUMBER(SEARCH("EACH",'All Hospitals (3,060)'!F2:F3062)))&gt;0)*('All Hospitals (3,060)'!O2:O3062&gt;0))</f>
        <v/>
      </c>
      <c r="D46" s="2" t="inlineStr">
        <is>
          <t>$187.0M / n=319</t>
        </is>
      </c>
    </row>
  </sheetData>
  <mergeCells count="6">
    <mergeCell ref="A1:D1"/>
    <mergeCell ref="A18:D18"/>
    <mergeCell ref="A42:D42"/>
    <mergeCell ref="A4:D4"/>
    <mergeCell ref="A2:D2"/>
    <mergeCell ref="A28:D2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2026-05-19T12:11:23Z</dcterms:created>
  <dcterms:modified xmlns:dcterms="http://purl.org/dc/terms/" xmlns:xsi="http://www.w3.org/2001/XMLSchema-instance" xsi:type="dcterms:W3CDTF">2026-05-24T00:28:58Z</dcterms:modified>
</cp:coreProperties>
</file>